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5925" tabRatio="799" firstSheet="1" activeTab="5"/>
  </bookViews>
  <sheets>
    <sheet name="BEN F" sheetId="1" r:id="rId1"/>
    <sheet name="BEN G" sheetId="2" r:id="rId2"/>
    <sheet name="PUP F" sheetId="3" r:id="rId3"/>
    <sheet name="PUP G" sheetId="4" r:id="rId4"/>
    <sheet name="MIN F" sheetId="5" r:id="rId5"/>
    <sheet name="MIN G" sheetId="6" r:id="rId6"/>
    <sheet name="60 80" sheetId="7" r:id="rId7"/>
    <sheet name="HAUTEUR" sheetId="8" r:id="rId8"/>
    <sheet name="FORMULES" sheetId="9" r:id="rId9"/>
    <sheet name="LONGUEUR" sheetId="10" r:id="rId10"/>
    <sheet name="POIDS" sheetId="11" r:id="rId11"/>
    <sheet name="BH" sheetId="12" r:id="rId12"/>
    <sheet name="DISQUE" sheetId="13" r:id="rId13"/>
  </sheets>
  <definedNames>
    <definedName name="_xlnm.Print_Titles" localSheetId="0">'BEN F'!$1:$2</definedName>
    <definedName name="_xlnm.Print_Titles" localSheetId="1">'BEN G'!$1:$2</definedName>
    <definedName name="_xlnm.Print_Titles" localSheetId="4">'MIN F'!$1:$2</definedName>
    <definedName name="_xlnm.Print_Titles" localSheetId="5">'MIN G'!$1:$2</definedName>
    <definedName name="_xlnm.Print_Titles" localSheetId="3">'PUP G'!$1:$2</definedName>
    <definedName name="_xlnm.Print_Area" localSheetId="6">'60 80'!#REF!</definedName>
    <definedName name="_xlnm.Print_Area" localSheetId="12">'DISQUE'!$A$1:$I$22</definedName>
    <definedName name="_xlnm.Print_Area" localSheetId="9">'LONGUEUR'!$A$1:$I$23</definedName>
    <definedName name="_xlnm.Print_Area" localSheetId="10">'POIDS'!$A$1:$I$22</definedName>
  </definedNames>
  <calcPr fullCalcOnLoad="1"/>
</workbook>
</file>

<file path=xl/sharedStrings.xml><?xml version="1.0" encoding="utf-8"?>
<sst xmlns="http://schemas.openxmlformats.org/spreadsheetml/2006/main" count="637" uniqueCount="215">
  <si>
    <t>CLUB</t>
  </si>
  <si>
    <t>A.N.</t>
  </si>
  <si>
    <t>60 M</t>
  </si>
  <si>
    <t>LONGUEUR</t>
  </si>
  <si>
    <t>1000 M</t>
  </si>
  <si>
    <t>TOTAL</t>
  </si>
  <si>
    <t>Perf</t>
  </si>
  <si>
    <t>pts</t>
  </si>
  <si>
    <t>POIDS</t>
  </si>
  <si>
    <t>HAUTEUR</t>
  </si>
  <si>
    <t>80 M</t>
  </si>
  <si>
    <t>DOS.</t>
  </si>
  <si>
    <t>USTA</t>
  </si>
  <si>
    <t>NOM - PRENOM</t>
  </si>
  <si>
    <t>JSMC</t>
  </si>
  <si>
    <t>ACLE</t>
  </si>
  <si>
    <t>NOM ET PRENOM</t>
  </si>
  <si>
    <t>EAH</t>
  </si>
  <si>
    <t>DS</t>
  </si>
  <si>
    <t>Dossard</t>
  </si>
  <si>
    <t>Club</t>
  </si>
  <si>
    <t>Nom Prénom</t>
  </si>
  <si>
    <t>Meilleur</t>
  </si>
  <si>
    <t>2ème essai</t>
  </si>
  <si>
    <t>1er essai</t>
  </si>
  <si>
    <t>3ème essai</t>
  </si>
  <si>
    <t>ACLO</t>
  </si>
  <si>
    <t>ATH</t>
  </si>
  <si>
    <t>DISQUE</t>
  </si>
  <si>
    <t>FORMULES</t>
  </si>
  <si>
    <t>"=(17*(A4-3,8)^1,04)-0,5"</t>
  </si>
  <si>
    <t>"=(58*(A5-1,5)^1,05)-0,5"</t>
  </si>
  <si>
    <t>poids</t>
  </si>
  <si>
    <t>"=(0,19*(A6-191)^1,41)-0,5"</t>
  </si>
  <si>
    <t>longueur</t>
  </si>
  <si>
    <t>javelot</t>
  </si>
  <si>
    <t>"=(1,75*(A7-67)^1,348)-0,5"</t>
  </si>
  <si>
    <t>hauteur</t>
  </si>
  <si>
    <t>"=(30*(16,94-A8)^1,81)-0,5"</t>
  </si>
  <si>
    <t>80 m</t>
  </si>
  <si>
    <t>60 m</t>
  </si>
  <si>
    <t>"=(43*(13,54-A9)^1,81)-0,5"</t>
  </si>
  <si>
    <t>disque</t>
  </si>
  <si>
    <t>balle hockey</t>
  </si>
  <si>
    <t>"=(11*(A7-7,5)^1,04)-0,5"</t>
  </si>
  <si>
    <t>BALLE HOCK</t>
  </si>
  <si>
    <t>xxx</t>
  </si>
  <si>
    <t>x,xx</t>
  </si>
  <si>
    <t>xx,xx</t>
  </si>
  <si>
    <t>x</t>
  </si>
  <si>
    <t>"=(14*(A6-4)^1,1)"</t>
  </si>
  <si>
    <t>1000 m</t>
  </si>
  <si>
    <t>"=SI(A13="";0;ENT(0.062*(345-((A13*60)+B13))^1.88))"</t>
  </si>
  <si>
    <t>CSF</t>
  </si>
  <si>
    <t>MOHA</t>
  </si>
  <si>
    <t>RCB</t>
  </si>
  <si>
    <t>RIWA</t>
  </si>
  <si>
    <t>SPA</t>
  </si>
  <si>
    <t>DAMP</t>
  </si>
  <si>
    <t>ARCH</t>
  </si>
  <si>
    <t>HF</t>
  </si>
  <si>
    <t>CRAC</t>
  </si>
  <si>
    <t>PECHER MAYA</t>
  </si>
  <si>
    <t>COPPENS MARINE</t>
  </si>
  <si>
    <t>VANDENBROUCKE CAMERON</t>
  </si>
  <si>
    <t>SCHAUWERS MANON</t>
  </si>
  <si>
    <t>NOEL CLEMENCE</t>
  </si>
  <si>
    <t>PIGNOLET CLEMENCE</t>
  </si>
  <si>
    <t>BOSSUT OLYMPE</t>
  </si>
  <si>
    <t>PARDOMS EMILIE</t>
  </si>
  <si>
    <t>DODRIMONT EMILIE</t>
  </si>
  <si>
    <t>GUILMOT SAVANAH</t>
  </si>
  <si>
    <t>CARBONNELLE STEPHANIE</t>
  </si>
  <si>
    <t>BRABANT MARIE</t>
  </si>
  <si>
    <t>BUSCHGENS EMILIE</t>
  </si>
  <si>
    <t>RICOUR OPHELIE</t>
  </si>
  <si>
    <t>FINFE ALYCE</t>
  </si>
  <si>
    <t>HAMELAT KENZA</t>
  </si>
  <si>
    <t>LOPEZ CASTELLANOS FIONA</t>
  </si>
  <si>
    <t>BELLE ZOE</t>
  </si>
  <si>
    <t>BENZIANE INES</t>
  </si>
  <si>
    <t>RALEMBERT FLEURINE</t>
  </si>
  <si>
    <t>STAVART MARIE</t>
  </si>
  <si>
    <t>TAVERNIER EVA</t>
  </si>
  <si>
    <t>NYS SOAZIC</t>
  </si>
  <si>
    <t>BRACKMAN JUSTINE</t>
  </si>
  <si>
    <t>RONDIAT COLINE</t>
  </si>
  <si>
    <t>VAN DE SYPE CHLOE</t>
  </si>
  <si>
    <t>HEENAN SCHANNON</t>
  </si>
  <si>
    <t>VAN HERPE OPHELIE</t>
  </si>
  <si>
    <t>GOMES AMARO JESSICA</t>
  </si>
  <si>
    <t>BALTUS CAMILLE</t>
  </si>
  <si>
    <t>DEMEY MANON</t>
  </si>
  <si>
    <t>PONDANT JULIA</t>
  </si>
  <si>
    <t>JOBLIN ODILE</t>
  </si>
  <si>
    <t>BOSSUT CLEMENCE</t>
  </si>
  <si>
    <t>PATERNOSTRE ELISE</t>
  </si>
  <si>
    <t>VISSERS MELANIE</t>
  </si>
  <si>
    <t>DACM</t>
  </si>
  <si>
    <t>WS</t>
  </si>
  <si>
    <t>CSDY</t>
  </si>
  <si>
    <t>ACO</t>
  </si>
  <si>
    <t>RESC</t>
  </si>
  <si>
    <t>HERV</t>
  </si>
  <si>
    <t>PATESSON MARINE</t>
  </si>
  <si>
    <t>SEMAILLE FLORE</t>
  </si>
  <si>
    <t>CAMILOTTO LAURA</t>
  </si>
  <si>
    <t>GODET JUDIE</t>
  </si>
  <si>
    <t>LEPRINCE LAURA</t>
  </si>
  <si>
    <t>LEJEUNE PAULINE</t>
  </si>
  <si>
    <t>DUMOULIN VICTORIA</t>
  </si>
  <si>
    <t>HOVINE MARGAUX</t>
  </si>
  <si>
    <t>HUSTIN SOLENE</t>
  </si>
  <si>
    <t>RAUSCH VICTORIA</t>
  </si>
  <si>
    <t>HEIDNER ISABELLE</t>
  </si>
  <si>
    <t>VAN DEN ABEELE ELODIE</t>
  </si>
  <si>
    <t>FROIDMONT MARIE ALICE</t>
  </si>
  <si>
    <t>KAPINGA CHRISTELLE</t>
  </si>
  <si>
    <t>JOSSE LAETITIA</t>
  </si>
  <si>
    <t>DUPONT MARION</t>
  </si>
  <si>
    <t>BONHOMME CATHERINE</t>
  </si>
  <si>
    <t>WAYMEL ELISE</t>
  </si>
  <si>
    <t>CABW</t>
  </si>
  <si>
    <t>LACE</t>
  </si>
  <si>
    <t>OCAN</t>
  </si>
  <si>
    <t>CAF</t>
  </si>
  <si>
    <t>BBS</t>
  </si>
  <si>
    <t>GOSP</t>
  </si>
  <si>
    <t>VERRIEZ JONATHAN</t>
  </si>
  <si>
    <t>PHILIPPO BRIEUC</t>
  </si>
  <si>
    <t>PATINET CYRIL</t>
  </si>
  <si>
    <t>PEPINSTER NICOLAS</t>
  </si>
  <si>
    <t>HOFFELT REMI</t>
  </si>
  <si>
    <t>VAN VUCHELEN TOM</t>
  </si>
  <si>
    <t>WLODAWER ALEX</t>
  </si>
  <si>
    <t>PAQUOT KEVIN</t>
  </si>
  <si>
    <t>WAUTERS ROBIN</t>
  </si>
  <si>
    <t>JANSSEN MATTTHIAS</t>
  </si>
  <si>
    <t>CARMOY THOMAS</t>
  </si>
  <si>
    <t>VAN MOORSEL COLAS</t>
  </si>
  <si>
    <t>BOLAND ROMAIN</t>
  </si>
  <si>
    <t>LEDECQ NICOLAS</t>
  </si>
  <si>
    <t>HUBAUT PAUL</t>
  </si>
  <si>
    <t>HUVELLE JORIS</t>
  </si>
  <si>
    <t>BRUCKNER LOUIS</t>
  </si>
  <si>
    <t>UAC</t>
  </si>
  <si>
    <t>RFCL</t>
  </si>
  <si>
    <t>SMAC</t>
  </si>
  <si>
    <t>MONTILLA DIMITRI</t>
  </si>
  <si>
    <t>BOULVIN DORIAN</t>
  </si>
  <si>
    <t>KUCKART ERIC</t>
  </si>
  <si>
    <t>JOSPIN NATHAEL</t>
  </si>
  <si>
    <t>ANGONESE ROMAIN</t>
  </si>
  <si>
    <t>PONLOT BENOIT</t>
  </si>
  <si>
    <t>BETHUNE GUILLAUME</t>
  </si>
  <si>
    <t>LOENS SAM</t>
  </si>
  <si>
    <t>COLQUHOUN TIMOTE</t>
  </si>
  <si>
    <t>VAN DAMME MAXIME</t>
  </si>
  <si>
    <t>DUTRIEUX GILLES</t>
  </si>
  <si>
    <t>HOORENS CHRISTOPHER</t>
  </si>
  <si>
    <t>DALEBROUX THOMAS</t>
  </si>
  <si>
    <t>HABAY ANTOINE</t>
  </si>
  <si>
    <t>EMPIS NEMO</t>
  </si>
  <si>
    <t>STAS NATHAN</t>
  </si>
  <si>
    <t>LEFEBVRE ROBIN</t>
  </si>
  <si>
    <t>MARQUANT CYRIL</t>
  </si>
  <si>
    <t>BEECKMAN AMAURY</t>
  </si>
  <si>
    <t>ALAERTS MARTIN</t>
  </si>
  <si>
    <t>DISCART EKIEM</t>
  </si>
  <si>
    <t>RENARD PIERRICK</t>
  </si>
  <si>
    <t>DOMBEU ROMAIN</t>
  </si>
  <si>
    <t>HOUGARDY BENJAMIN</t>
  </si>
  <si>
    <t>REUL TILL</t>
  </si>
  <si>
    <t>STAS VINCENT</t>
  </si>
  <si>
    <t>ROZET SEVAN</t>
  </si>
  <si>
    <t>FRENAY KEVIN</t>
  </si>
  <si>
    <t>TEMSAMANI M RABET BILAL</t>
  </si>
  <si>
    <t>NICODEME ROMAIN</t>
  </si>
  <si>
    <t>DEMEULENAERE JOHN</t>
  </si>
  <si>
    <t>DESSART FRANCOIS</t>
  </si>
  <si>
    <t>GUIOT ARTHUR</t>
  </si>
  <si>
    <t>KANFOUD LOFTI</t>
  </si>
  <si>
    <t>HUY</t>
  </si>
  <si>
    <t>ULA</t>
  </si>
  <si>
    <t>OSGA</t>
  </si>
  <si>
    <t>HOVINE FELIX</t>
  </si>
  <si>
    <t>HOLOGNE KEVIN</t>
  </si>
  <si>
    <t>GRENIER COOPER MAY LEE</t>
  </si>
  <si>
    <t>80 m Minimes filles - série 1</t>
  </si>
  <si>
    <t>80 m Minimes filles - série 3</t>
  </si>
  <si>
    <t>80 m Minimes filles - série 2</t>
  </si>
  <si>
    <t>80 m Minimes garçons - série 1</t>
  </si>
  <si>
    <t>80 m Minimes garçons - série 2</t>
  </si>
  <si>
    <t>80 m Minimes garçons - série 3</t>
  </si>
  <si>
    <t>60 m  Pupilles filles - série 1</t>
  </si>
  <si>
    <t>60 m  Pupilles filles - série 2</t>
  </si>
  <si>
    <t>60 m  Pupilles filles - série 3</t>
  </si>
  <si>
    <t>60 m Pupilles garçons - série 1</t>
  </si>
  <si>
    <t>60 m Pupilles garçons - série 2</t>
  </si>
  <si>
    <t>60 m Pupilles garçons - série 3</t>
  </si>
  <si>
    <t>Tps Manuel</t>
  </si>
  <si>
    <t>Tps manuel</t>
  </si>
  <si>
    <t>60 m Benjamines- série 1</t>
  </si>
  <si>
    <t>60 m Benjamines- série 2</t>
  </si>
  <si>
    <t>60 m Benjamines- série 3</t>
  </si>
  <si>
    <t>60 m Benjamins - série 1</t>
  </si>
  <si>
    <t>60 m Benjamins - série 2</t>
  </si>
  <si>
    <t>60 m Benjamins - série 3</t>
  </si>
  <si>
    <t>DNS</t>
  </si>
  <si>
    <t>JANSSEN MATTHIAS</t>
  </si>
  <si>
    <t>AB.</t>
  </si>
  <si>
    <t xml:space="preserve">LONGUEUR </t>
  </si>
  <si>
    <t>POIDS   (   kg)</t>
  </si>
  <si>
    <t xml:space="preserve">BALLE DE HOCKEY </t>
  </si>
  <si>
    <t xml:space="preserve">DISQUE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</si>
</sst>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0" fillId="0" borderId="17" xfId="0" applyNumberFormat="1" applyBorder="1" applyAlignment="1">
      <alignment horizontal="left" vertical="center"/>
    </xf>
    <xf numFmtId="1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7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1" fillId="0" borderId="29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32" xfId="0" applyNumberFormat="1" applyBorder="1" applyAlignment="1">
      <alignment horizontal="right" vertical="center"/>
    </xf>
    <xf numFmtId="2" fontId="0" fillId="0" borderId="33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" fontId="0" fillId="0" borderId="35" xfId="0" applyNumberForma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21" xfId="0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right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right" vertical="center"/>
    </xf>
    <xf numFmtId="0" fontId="0" fillId="2" borderId="36" xfId="0" applyFill="1" applyBorder="1" applyAlignment="1">
      <alignment horizontal="left" vertical="center"/>
    </xf>
    <xf numFmtId="0" fontId="0" fillId="2" borderId="34" xfId="0" applyFill="1" applyBorder="1" applyAlignment="1">
      <alignment vertical="center"/>
    </xf>
    <xf numFmtId="2" fontId="0" fillId="2" borderId="37" xfId="0" applyNumberFormat="1" applyFill="1" applyBorder="1" applyAlignment="1">
      <alignment horizontal="center" vertical="center"/>
    </xf>
    <xf numFmtId="2" fontId="0" fillId="2" borderId="38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0" fillId="2" borderId="39" xfId="0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2" fontId="0" fillId="2" borderId="4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17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" fontId="0" fillId="0" borderId="21" xfId="0" applyNumberFormat="1" applyFill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0" fillId="0" borderId="27" xfId="0" applyNumberForma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" fontId="1" fillId="2" borderId="40" xfId="0" applyNumberFormat="1" applyFont="1" applyFill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2" fontId="0" fillId="2" borderId="36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left" vertical="center"/>
    </xf>
    <xf numFmtId="2" fontId="0" fillId="0" borderId="40" xfId="0" applyNumberFormat="1" applyFill="1" applyBorder="1" applyAlignment="1">
      <alignment horizontal="left" vertical="center"/>
    </xf>
    <xf numFmtId="172" fontId="0" fillId="0" borderId="3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1" fillId="3" borderId="40" xfId="0" applyNumberFormat="1" applyFont="1" applyFill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" fontId="8" fillId="0" borderId="30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2" fontId="9" fillId="0" borderId="40" xfId="0" applyNumberFormat="1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D1">
      <selection activeCell="A23" sqref="A23"/>
    </sheetView>
  </sheetViews>
  <sheetFormatPr defaultColWidth="11.421875" defaultRowHeight="15.75" customHeight="1"/>
  <cols>
    <col min="1" max="1" width="5.00390625" style="2" customWidth="1"/>
    <col min="2" max="2" width="6.140625" style="51" customWidth="1"/>
    <col min="3" max="3" width="33.7109375" style="2" bestFit="1" customWidth="1"/>
    <col min="4" max="4" width="6.7109375" style="2" customWidth="1"/>
    <col min="5" max="5" width="11.421875" style="2" customWidth="1"/>
    <col min="6" max="6" width="6.7109375" style="4" customWidth="1"/>
    <col min="7" max="7" width="8.28125" style="5" customWidth="1"/>
    <col min="8" max="8" width="6.7109375" style="3" customWidth="1"/>
    <col min="9" max="9" width="8.421875" style="5" customWidth="1"/>
    <col min="10" max="10" width="6.7109375" style="4" customWidth="1"/>
    <col min="11" max="11" width="6.7109375" style="5" customWidth="1"/>
    <col min="12" max="12" width="4.7109375" style="45" customWidth="1"/>
    <col min="13" max="13" width="6.7109375" style="110" customWidth="1"/>
    <col min="14" max="14" width="7.421875" style="137" customWidth="1"/>
    <col min="15" max="15" width="9.140625" style="62" customWidth="1"/>
    <col min="16" max="16" width="8.28125" style="2" customWidth="1"/>
    <col min="17" max="16384" width="11.421875" style="2" customWidth="1"/>
  </cols>
  <sheetData>
    <row r="1" spans="1:15" ht="15.75" customHeight="1">
      <c r="A1" s="200"/>
      <c r="B1" s="27" t="s">
        <v>11</v>
      </c>
      <c r="C1" s="25" t="s">
        <v>13</v>
      </c>
      <c r="D1" s="21" t="s">
        <v>1</v>
      </c>
      <c r="E1" s="21" t="s">
        <v>0</v>
      </c>
      <c r="F1" s="201" t="s">
        <v>2</v>
      </c>
      <c r="G1" s="202"/>
      <c r="H1" s="203" t="s">
        <v>3</v>
      </c>
      <c r="I1" s="204"/>
      <c r="J1" s="205" t="s">
        <v>45</v>
      </c>
      <c r="K1" s="205"/>
      <c r="L1" s="197" t="s">
        <v>4</v>
      </c>
      <c r="M1" s="198"/>
      <c r="N1" s="199"/>
      <c r="O1" s="158" t="s">
        <v>5</v>
      </c>
    </row>
    <row r="2" spans="1:15" ht="15.75" customHeight="1">
      <c r="A2" s="200"/>
      <c r="B2" s="15"/>
      <c r="C2" s="26"/>
      <c r="D2" s="26"/>
      <c r="E2" s="26"/>
      <c r="F2" s="23" t="s">
        <v>6</v>
      </c>
      <c r="G2" s="13" t="s">
        <v>7</v>
      </c>
      <c r="H2" s="18" t="s">
        <v>6</v>
      </c>
      <c r="I2" s="24" t="s">
        <v>7</v>
      </c>
      <c r="J2" s="40" t="s">
        <v>6</v>
      </c>
      <c r="K2" s="22" t="s">
        <v>7</v>
      </c>
      <c r="L2" s="195" t="s">
        <v>6</v>
      </c>
      <c r="M2" s="196"/>
      <c r="N2" s="161" t="s">
        <v>7</v>
      </c>
      <c r="O2" s="159"/>
    </row>
    <row r="3" spans="1:15" ht="15.75" customHeight="1">
      <c r="A3" s="104"/>
      <c r="B3" s="105"/>
      <c r="C3" s="106"/>
      <c r="D3" s="107"/>
      <c r="E3" s="107"/>
      <c r="F3" s="116"/>
      <c r="G3" s="82">
        <f aca="true" t="shared" si="0" ref="G3:G21">(43*(13.54-F3)^1.81)-0.5</f>
        <v>4804.553616581441</v>
      </c>
      <c r="H3" s="93"/>
      <c r="I3" s="83" t="e">
        <f aca="true" t="shared" si="1" ref="I3:I21">(0.19*(H3-191)^1.41)-0.5</f>
        <v>#NUM!</v>
      </c>
      <c r="J3" s="108"/>
      <c r="K3" s="32" t="e">
        <f aca="true" t="shared" si="2" ref="K3:K21">(11*(J3-7.5)^1.04)-0.5</f>
        <v>#NUM!</v>
      </c>
      <c r="L3" s="91" t="s">
        <v>49</v>
      </c>
      <c r="M3" s="109" t="s">
        <v>48</v>
      </c>
      <c r="N3" s="185" t="e">
        <f aca="true" t="shared" si="3" ref="N3:N20">IF(L3="",0,INT(0.062*(345-((L3*60)+M3))^1.88))</f>
        <v>#VALUE!</v>
      </c>
      <c r="O3" s="160" t="e">
        <f aca="true" t="shared" si="4" ref="O3:O21">G3+I3+K3+N3</f>
        <v>#NUM!</v>
      </c>
    </row>
    <row r="4" spans="1:15" ht="19.5" customHeight="1">
      <c r="A4" s="52">
        <v>1</v>
      </c>
      <c r="B4" s="30">
        <v>1909</v>
      </c>
      <c r="C4" s="29" t="s">
        <v>65</v>
      </c>
      <c r="D4" s="30">
        <v>99</v>
      </c>
      <c r="E4" s="30" t="s">
        <v>57</v>
      </c>
      <c r="F4" s="35">
        <v>9.46</v>
      </c>
      <c r="G4" s="82">
        <f t="shared" si="0"/>
        <v>547.4782874528436</v>
      </c>
      <c r="H4" s="36">
        <v>391</v>
      </c>
      <c r="I4" s="83">
        <f t="shared" si="1"/>
        <v>333.08452449699723</v>
      </c>
      <c r="J4" s="35">
        <v>22.56</v>
      </c>
      <c r="K4" s="32">
        <f t="shared" si="2"/>
        <v>184.14206811718574</v>
      </c>
      <c r="L4" s="44">
        <v>3</v>
      </c>
      <c r="M4" s="69">
        <v>45.72</v>
      </c>
      <c r="N4" s="186">
        <f t="shared" si="3"/>
        <v>496</v>
      </c>
      <c r="O4" s="183">
        <f t="shared" si="4"/>
        <v>1560.7048800670266</v>
      </c>
    </row>
    <row r="5" spans="1:15" ht="19.5" customHeight="1">
      <c r="A5" s="30">
        <v>2</v>
      </c>
      <c r="B5" s="30">
        <v>2169</v>
      </c>
      <c r="C5" s="29" t="s">
        <v>64</v>
      </c>
      <c r="D5" s="30">
        <v>99</v>
      </c>
      <c r="E5" s="30" t="s">
        <v>17</v>
      </c>
      <c r="F5" s="35">
        <v>10.05</v>
      </c>
      <c r="G5" s="82">
        <f t="shared" si="0"/>
        <v>412.53083791208337</v>
      </c>
      <c r="H5" s="36">
        <v>353</v>
      </c>
      <c r="I5" s="83">
        <f t="shared" si="1"/>
        <v>247.33907040036124</v>
      </c>
      <c r="J5" s="35">
        <v>23.25</v>
      </c>
      <c r="K5" s="32">
        <f t="shared" si="2"/>
        <v>192.94809869266473</v>
      </c>
      <c r="L5" s="44">
        <v>3</v>
      </c>
      <c r="M5" s="69">
        <v>41.77</v>
      </c>
      <c r="N5" s="186">
        <f t="shared" si="3"/>
        <v>528</v>
      </c>
      <c r="O5" s="183">
        <f t="shared" si="4"/>
        <v>1380.8180070051094</v>
      </c>
    </row>
    <row r="6" spans="1:15" ht="19.5" customHeight="1">
      <c r="A6" s="52">
        <v>3</v>
      </c>
      <c r="B6" s="30">
        <v>1925</v>
      </c>
      <c r="C6" s="29" t="s">
        <v>71</v>
      </c>
      <c r="D6" s="30">
        <v>99</v>
      </c>
      <c r="E6" s="30" t="s">
        <v>27</v>
      </c>
      <c r="F6" s="35">
        <v>10.34</v>
      </c>
      <c r="G6" s="82">
        <f t="shared" si="0"/>
        <v>352.5123638680354</v>
      </c>
      <c r="H6" s="36">
        <v>355</v>
      </c>
      <c r="I6" s="83">
        <f t="shared" si="1"/>
        <v>251.66419843363047</v>
      </c>
      <c r="J6" s="35">
        <v>26.49</v>
      </c>
      <c r="K6" s="32">
        <f t="shared" si="2"/>
        <v>234.49501440365907</v>
      </c>
      <c r="L6" s="44">
        <v>3</v>
      </c>
      <c r="M6" s="69">
        <v>55.06</v>
      </c>
      <c r="N6" s="186">
        <f t="shared" si="3"/>
        <v>426</v>
      </c>
      <c r="O6" s="183">
        <f t="shared" si="4"/>
        <v>1264.671576705325</v>
      </c>
    </row>
    <row r="7" spans="1:15" ht="19.5" customHeight="1">
      <c r="A7" s="30">
        <v>4</v>
      </c>
      <c r="B7" s="30">
        <v>2029</v>
      </c>
      <c r="C7" s="29" t="s">
        <v>70</v>
      </c>
      <c r="D7" s="30">
        <v>99</v>
      </c>
      <c r="E7" s="30" t="s">
        <v>60</v>
      </c>
      <c r="F7" s="35">
        <v>9.55</v>
      </c>
      <c r="G7" s="82">
        <f t="shared" si="0"/>
        <v>525.7951850433401</v>
      </c>
      <c r="H7" s="36">
        <v>355</v>
      </c>
      <c r="I7" s="83">
        <f t="shared" si="1"/>
        <v>251.66419843363047</v>
      </c>
      <c r="J7" s="35">
        <v>19.1</v>
      </c>
      <c r="K7" s="32">
        <f t="shared" si="2"/>
        <v>140.24370971557943</v>
      </c>
      <c r="L7" s="44">
        <v>4</v>
      </c>
      <c r="M7" s="69">
        <v>8.13</v>
      </c>
      <c r="N7" s="186">
        <f t="shared" si="3"/>
        <v>336</v>
      </c>
      <c r="O7" s="183">
        <f t="shared" si="4"/>
        <v>1253.7030931925499</v>
      </c>
    </row>
    <row r="8" spans="1:15" ht="19.5" customHeight="1">
      <c r="A8" s="52">
        <v>5</v>
      </c>
      <c r="B8" s="30">
        <v>2088</v>
      </c>
      <c r="C8" s="29" t="s">
        <v>74</v>
      </c>
      <c r="D8" s="30">
        <v>99</v>
      </c>
      <c r="E8" s="30" t="s">
        <v>58</v>
      </c>
      <c r="F8" s="35">
        <v>9.62</v>
      </c>
      <c r="G8" s="82">
        <f t="shared" si="0"/>
        <v>509.2018816781819</v>
      </c>
      <c r="H8" s="36">
        <v>328</v>
      </c>
      <c r="I8" s="83">
        <f t="shared" si="1"/>
        <v>195.17241297935766</v>
      </c>
      <c r="J8" s="35">
        <v>16.56</v>
      </c>
      <c r="K8" s="32">
        <f t="shared" si="2"/>
        <v>108.34438021684362</v>
      </c>
      <c r="L8" s="44">
        <v>3</v>
      </c>
      <c r="M8" s="69">
        <v>53.68</v>
      </c>
      <c r="N8" s="186">
        <f t="shared" si="3"/>
        <v>436</v>
      </c>
      <c r="O8" s="183">
        <f t="shared" si="4"/>
        <v>1248.7186748743834</v>
      </c>
    </row>
    <row r="9" spans="1:15" ht="19.5" customHeight="1">
      <c r="A9" s="30">
        <v>6</v>
      </c>
      <c r="B9" s="30">
        <v>2168</v>
      </c>
      <c r="C9" s="29" t="s">
        <v>68</v>
      </c>
      <c r="D9" s="30">
        <v>99</v>
      </c>
      <c r="E9" s="30" t="s">
        <v>17</v>
      </c>
      <c r="F9" s="35">
        <v>9.9</v>
      </c>
      <c r="G9" s="82">
        <f t="shared" si="0"/>
        <v>445.21983387963616</v>
      </c>
      <c r="H9" s="36">
        <v>346</v>
      </c>
      <c r="I9" s="83">
        <f t="shared" si="1"/>
        <v>232.3741567874046</v>
      </c>
      <c r="J9" s="35">
        <v>20.51</v>
      </c>
      <c r="K9" s="32">
        <f t="shared" si="2"/>
        <v>158.07731989053457</v>
      </c>
      <c r="L9" s="44">
        <v>3</v>
      </c>
      <c r="M9" s="69">
        <v>57.29</v>
      </c>
      <c r="N9" s="186">
        <f t="shared" si="3"/>
        <v>410</v>
      </c>
      <c r="O9" s="183">
        <f t="shared" si="4"/>
        <v>1245.6713105575755</v>
      </c>
    </row>
    <row r="10" spans="1:15" ht="19.5" customHeight="1">
      <c r="A10" s="52">
        <v>7</v>
      </c>
      <c r="B10" s="30">
        <v>2090</v>
      </c>
      <c r="C10" s="29" t="s">
        <v>73</v>
      </c>
      <c r="D10" s="30">
        <v>99</v>
      </c>
      <c r="E10" s="30" t="s">
        <v>14</v>
      </c>
      <c r="F10" s="35">
        <v>10.1</v>
      </c>
      <c r="G10" s="82">
        <f t="shared" si="0"/>
        <v>401.8826408848902</v>
      </c>
      <c r="H10" s="36">
        <v>348</v>
      </c>
      <c r="I10" s="83">
        <f t="shared" si="1"/>
        <v>236.6221427710575</v>
      </c>
      <c r="J10" s="35">
        <v>17.39</v>
      </c>
      <c r="K10" s="32">
        <f t="shared" si="2"/>
        <v>118.73309804584</v>
      </c>
      <c r="L10" s="44">
        <v>3</v>
      </c>
      <c r="M10" s="69">
        <v>53.69</v>
      </c>
      <c r="N10" s="186">
        <f t="shared" si="3"/>
        <v>436</v>
      </c>
      <c r="O10" s="183">
        <f t="shared" si="4"/>
        <v>1193.2378817017877</v>
      </c>
    </row>
    <row r="11" spans="1:15" ht="19.5" customHeight="1">
      <c r="A11" s="30">
        <v>8</v>
      </c>
      <c r="B11" s="30">
        <v>2298</v>
      </c>
      <c r="C11" s="29" t="s">
        <v>62</v>
      </c>
      <c r="D11" s="30">
        <v>99</v>
      </c>
      <c r="E11" s="30" t="s">
        <v>55</v>
      </c>
      <c r="F11" s="35">
        <v>10.12</v>
      </c>
      <c r="G11" s="82">
        <f t="shared" si="0"/>
        <v>397.65823957454313</v>
      </c>
      <c r="H11" s="36">
        <v>348</v>
      </c>
      <c r="I11" s="83">
        <f t="shared" si="1"/>
        <v>236.6221427710575</v>
      </c>
      <c r="J11" s="35">
        <v>18.99</v>
      </c>
      <c r="K11" s="32">
        <f t="shared" si="2"/>
        <v>138.85594959241328</v>
      </c>
      <c r="L11" s="44">
        <v>4</v>
      </c>
      <c r="M11" s="69">
        <v>0.29</v>
      </c>
      <c r="N11" s="186">
        <f t="shared" si="3"/>
        <v>389</v>
      </c>
      <c r="O11" s="183">
        <f t="shared" si="4"/>
        <v>1162.1363319380139</v>
      </c>
    </row>
    <row r="12" spans="1:15" ht="19.5" customHeight="1">
      <c r="A12" s="52">
        <v>9</v>
      </c>
      <c r="B12" s="30">
        <v>2157</v>
      </c>
      <c r="C12" s="29" t="s">
        <v>63</v>
      </c>
      <c r="D12" s="30">
        <v>99</v>
      </c>
      <c r="E12" s="30" t="s">
        <v>56</v>
      </c>
      <c r="F12" s="35">
        <v>9.86</v>
      </c>
      <c r="G12" s="82">
        <f t="shared" si="0"/>
        <v>454.1246789592723</v>
      </c>
      <c r="H12" s="36">
        <v>344</v>
      </c>
      <c r="I12" s="83">
        <f t="shared" si="1"/>
        <v>228.14858517250863</v>
      </c>
      <c r="J12" s="35">
        <v>19.28</v>
      </c>
      <c r="K12" s="32">
        <f t="shared" si="2"/>
        <v>142.51572341275252</v>
      </c>
      <c r="L12" s="44">
        <v>4</v>
      </c>
      <c r="M12" s="69">
        <v>10.62</v>
      </c>
      <c r="N12" s="186">
        <f t="shared" si="3"/>
        <v>320</v>
      </c>
      <c r="O12" s="183">
        <f t="shared" si="4"/>
        <v>1144.7889875445335</v>
      </c>
    </row>
    <row r="13" spans="1:15" ht="19.5" customHeight="1">
      <c r="A13" s="30">
        <v>10</v>
      </c>
      <c r="B13" s="34">
        <v>2242</v>
      </c>
      <c r="C13" s="33" t="s">
        <v>72</v>
      </c>
      <c r="D13" s="34">
        <v>99</v>
      </c>
      <c r="E13" s="34" t="s">
        <v>12</v>
      </c>
      <c r="F13" s="35">
        <v>9.74</v>
      </c>
      <c r="G13" s="82">
        <f t="shared" si="0"/>
        <v>481.31106047148694</v>
      </c>
      <c r="H13" s="59">
        <v>296</v>
      </c>
      <c r="I13" s="83">
        <f t="shared" si="1"/>
        <v>133.97158151966735</v>
      </c>
      <c r="J13" s="35">
        <v>16.41</v>
      </c>
      <c r="K13" s="32">
        <f t="shared" si="2"/>
        <v>106.47086246219044</v>
      </c>
      <c r="L13" s="60">
        <v>4</v>
      </c>
      <c r="M13" s="157">
        <v>1.61</v>
      </c>
      <c r="N13" s="186">
        <f t="shared" si="3"/>
        <v>379</v>
      </c>
      <c r="O13" s="183">
        <f t="shared" si="4"/>
        <v>1100.7535044533447</v>
      </c>
    </row>
    <row r="14" spans="1:15" ht="19.5" customHeight="1">
      <c r="A14" s="52">
        <v>11</v>
      </c>
      <c r="B14" s="30">
        <v>2174</v>
      </c>
      <c r="C14" s="29" t="s">
        <v>78</v>
      </c>
      <c r="D14" s="30">
        <v>2000</v>
      </c>
      <c r="E14" s="30" t="s">
        <v>54</v>
      </c>
      <c r="F14" s="35">
        <v>10.29</v>
      </c>
      <c r="G14" s="82">
        <f t="shared" si="0"/>
        <v>362.5591102171484</v>
      </c>
      <c r="H14" s="36">
        <v>337</v>
      </c>
      <c r="I14" s="83">
        <f t="shared" si="1"/>
        <v>213.5381199545265</v>
      </c>
      <c r="J14" s="35">
        <v>17.1</v>
      </c>
      <c r="K14" s="32">
        <f t="shared" si="2"/>
        <v>115.09918374814158</v>
      </c>
      <c r="L14" s="44">
        <v>4</v>
      </c>
      <c r="M14" s="69">
        <v>5.67</v>
      </c>
      <c r="N14" s="186">
        <f t="shared" si="3"/>
        <v>352</v>
      </c>
      <c r="O14" s="183">
        <f t="shared" si="4"/>
        <v>1043.1964139198167</v>
      </c>
    </row>
    <row r="15" spans="1:15" ht="19.5" customHeight="1">
      <c r="A15" s="30">
        <v>12</v>
      </c>
      <c r="B15" s="30">
        <v>2142</v>
      </c>
      <c r="C15" s="29" t="s">
        <v>69</v>
      </c>
      <c r="D15" s="30">
        <v>2000</v>
      </c>
      <c r="E15" s="30" t="s">
        <v>15</v>
      </c>
      <c r="F15" s="35">
        <v>9.92</v>
      </c>
      <c r="G15" s="82">
        <f t="shared" si="0"/>
        <v>440.79699307335864</v>
      </c>
      <c r="H15" s="36">
        <v>323</v>
      </c>
      <c r="I15" s="83">
        <f t="shared" si="1"/>
        <v>185.17902370807235</v>
      </c>
      <c r="J15" s="35">
        <v>14.16</v>
      </c>
      <c r="K15" s="32">
        <f t="shared" si="2"/>
        <v>78.53252975252757</v>
      </c>
      <c r="L15" s="44">
        <v>4</v>
      </c>
      <c r="M15" s="69">
        <v>8.51</v>
      </c>
      <c r="N15" s="186">
        <f t="shared" si="3"/>
        <v>333</v>
      </c>
      <c r="O15" s="183">
        <f t="shared" si="4"/>
        <v>1037.5085465339585</v>
      </c>
    </row>
    <row r="16" spans="1:15" ht="19.5" customHeight="1">
      <c r="A16" s="52">
        <v>13</v>
      </c>
      <c r="B16" s="30">
        <v>2097</v>
      </c>
      <c r="C16" s="29" t="s">
        <v>75</v>
      </c>
      <c r="D16" s="30">
        <v>2000</v>
      </c>
      <c r="E16" s="30" t="s">
        <v>17</v>
      </c>
      <c r="F16" s="35">
        <v>10.49</v>
      </c>
      <c r="G16" s="82">
        <f t="shared" si="0"/>
        <v>323.13178216460125</v>
      </c>
      <c r="H16" s="36">
        <v>318</v>
      </c>
      <c r="I16" s="83">
        <f t="shared" si="1"/>
        <v>175.33966492482907</v>
      </c>
      <c r="J16" s="35">
        <v>18.08</v>
      </c>
      <c r="K16" s="32">
        <f t="shared" si="2"/>
        <v>127.39624078019564</v>
      </c>
      <c r="L16" s="44">
        <v>4</v>
      </c>
      <c r="M16" s="69">
        <v>8.81</v>
      </c>
      <c r="N16" s="186">
        <f t="shared" si="3"/>
        <v>331</v>
      </c>
      <c r="O16" s="183">
        <f t="shared" si="4"/>
        <v>956.8676878696259</v>
      </c>
    </row>
    <row r="17" spans="1:15" ht="19.5" customHeight="1">
      <c r="A17" s="30">
        <v>14</v>
      </c>
      <c r="B17" s="34">
        <v>2014</v>
      </c>
      <c r="C17" s="33" t="s">
        <v>79</v>
      </c>
      <c r="D17" s="34">
        <v>2000</v>
      </c>
      <c r="E17" s="34" t="s">
        <v>61</v>
      </c>
      <c r="F17" s="35">
        <v>10.42</v>
      </c>
      <c r="G17" s="82">
        <f t="shared" si="0"/>
        <v>336.7005472297058</v>
      </c>
      <c r="H17" s="59">
        <v>312</v>
      </c>
      <c r="I17" s="83">
        <f t="shared" si="1"/>
        <v>163.7407702478368</v>
      </c>
      <c r="J17" s="35">
        <v>16.38</v>
      </c>
      <c r="K17" s="32">
        <f t="shared" si="2"/>
        <v>106.09630960928295</v>
      </c>
      <c r="L17" s="60">
        <v>4</v>
      </c>
      <c r="M17" s="157">
        <v>9.99</v>
      </c>
      <c r="N17" s="186">
        <f t="shared" si="3"/>
        <v>324</v>
      </c>
      <c r="O17" s="183">
        <f t="shared" si="4"/>
        <v>930.5376270868255</v>
      </c>
    </row>
    <row r="18" spans="1:15" ht="19.5" customHeight="1">
      <c r="A18" s="52">
        <v>15</v>
      </c>
      <c r="B18" s="30">
        <v>2489</v>
      </c>
      <c r="C18" s="29" t="s">
        <v>77</v>
      </c>
      <c r="D18" s="30">
        <v>2000</v>
      </c>
      <c r="E18" s="30" t="s">
        <v>61</v>
      </c>
      <c r="F18" s="35">
        <v>10.49</v>
      </c>
      <c r="G18" s="82">
        <f t="shared" si="0"/>
        <v>323.13178216460125</v>
      </c>
      <c r="H18" s="36">
        <v>311</v>
      </c>
      <c r="I18" s="83">
        <f t="shared" si="1"/>
        <v>161.83013800949885</v>
      </c>
      <c r="J18" s="35">
        <v>12.09</v>
      </c>
      <c r="K18" s="32">
        <f t="shared" si="2"/>
        <v>53.16336205651296</v>
      </c>
      <c r="L18" s="44">
        <v>4</v>
      </c>
      <c r="M18" s="69">
        <v>4.31</v>
      </c>
      <c r="N18" s="186">
        <f t="shared" si="3"/>
        <v>361</v>
      </c>
      <c r="O18" s="183">
        <f t="shared" si="4"/>
        <v>899.125282230613</v>
      </c>
    </row>
    <row r="19" spans="1:15" ht="19.5" customHeight="1">
      <c r="A19" s="30">
        <v>16</v>
      </c>
      <c r="B19" s="30">
        <v>2011</v>
      </c>
      <c r="C19" s="29" t="s">
        <v>76</v>
      </c>
      <c r="D19" s="30">
        <v>99</v>
      </c>
      <c r="E19" s="30" t="s">
        <v>54</v>
      </c>
      <c r="F19" s="35">
        <v>10.3</v>
      </c>
      <c r="G19" s="82">
        <f t="shared" si="0"/>
        <v>360.5396704141309</v>
      </c>
      <c r="H19" s="36">
        <v>331</v>
      </c>
      <c r="I19" s="83">
        <f t="shared" si="1"/>
        <v>201.2409823613569</v>
      </c>
      <c r="J19" s="35">
        <v>15.4</v>
      </c>
      <c r="K19" s="32">
        <f t="shared" si="2"/>
        <v>93.88975527663027</v>
      </c>
      <c r="L19" s="44">
        <v>4</v>
      </c>
      <c r="M19" s="69">
        <v>30.93</v>
      </c>
      <c r="N19" s="186">
        <f t="shared" si="3"/>
        <v>202</v>
      </c>
      <c r="O19" s="183">
        <f t="shared" si="4"/>
        <v>857.6704080521181</v>
      </c>
    </row>
    <row r="20" spans="1:15" s="49" customFormat="1" ht="19.5" customHeight="1">
      <c r="A20" s="52">
        <v>17</v>
      </c>
      <c r="B20" s="34">
        <v>2005</v>
      </c>
      <c r="C20" s="33" t="s">
        <v>67</v>
      </c>
      <c r="D20" s="34">
        <v>99</v>
      </c>
      <c r="E20" s="34" t="s">
        <v>59</v>
      </c>
      <c r="F20" s="35">
        <v>10.56</v>
      </c>
      <c r="G20" s="82">
        <f t="shared" si="0"/>
        <v>309.8129454199052</v>
      </c>
      <c r="H20" s="59">
        <v>314</v>
      </c>
      <c r="I20" s="83">
        <f t="shared" si="1"/>
        <v>167.5814585569534</v>
      </c>
      <c r="J20" s="35">
        <v>16.09</v>
      </c>
      <c r="K20" s="32">
        <f t="shared" si="2"/>
        <v>102.4782662038109</v>
      </c>
      <c r="L20" s="60">
        <v>4</v>
      </c>
      <c r="M20" s="157">
        <v>22.85</v>
      </c>
      <c r="N20" s="187">
        <f t="shared" si="3"/>
        <v>246</v>
      </c>
      <c r="O20" s="183">
        <f t="shared" si="4"/>
        <v>825.8726701806695</v>
      </c>
    </row>
    <row r="21" spans="1:15" ht="19.5" customHeight="1">
      <c r="A21" s="30">
        <v>18</v>
      </c>
      <c r="B21" s="113">
        <v>1948</v>
      </c>
      <c r="C21" s="29" t="s">
        <v>66</v>
      </c>
      <c r="D21" s="30">
        <v>99</v>
      </c>
      <c r="E21" s="30" t="s">
        <v>58</v>
      </c>
      <c r="F21" s="35">
        <v>10.2</v>
      </c>
      <c r="G21" s="82">
        <f t="shared" si="0"/>
        <v>380.9604884196614</v>
      </c>
      <c r="H21" s="36">
        <v>340</v>
      </c>
      <c r="I21" s="83">
        <f t="shared" si="1"/>
        <v>219.7653783357203</v>
      </c>
      <c r="J21" s="35">
        <v>14.96</v>
      </c>
      <c r="K21" s="32">
        <f t="shared" si="2"/>
        <v>88.4285202323291</v>
      </c>
      <c r="L21" s="44"/>
      <c r="M21" s="69" t="s">
        <v>210</v>
      </c>
      <c r="N21" s="151">
        <v>0</v>
      </c>
      <c r="O21" s="183">
        <f t="shared" si="4"/>
        <v>689.1543869877108</v>
      </c>
    </row>
  </sheetData>
  <mergeCells count="6">
    <mergeCell ref="L2:M2"/>
    <mergeCell ref="L1:N1"/>
    <mergeCell ref="A1:A2"/>
    <mergeCell ref="F1:G1"/>
    <mergeCell ref="H1:I1"/>
    <mergeCell ref="J1:K1"/>
  </mergeCells>
  <printOptions gridLines="1" horizontalCentered="1"/>
  <pageMargins left="0.49" right="0.61" top="1.31" bottom="0.83" header="0.5118110236220472" footer="0.4"/>
  <pageSetup horizontalDpi="300" verticalDpi="300" orientation="landscape" paperSize="9" r:id="rId1"/>
  <headerFooter alignWithMargins="0">
    <oddHeader>&amp;L&amp;UTETRATHLON BENJAMINES&amp;RGaurain, le 20 septembre 2008
Meeting LBFA n°155  &amp;12
</oddHeader>
    <oddFooter>&amp;CFinale Challenge LBFA Benjamins, Pupilles, Minimes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9"/>
  <sheetViews>
    <sheetView workbookViewId="0" topLeftCell="A1">
      <selection activeCell="B1" sqref="B1"/>
    </sheetView>
  </sheetViews>
  <sheetFormatPr defaultColWidth="11.421875" defaultRowHeight="19.5" customHeight="1"/>
  <cols>
    <col min="1" max="1" width="4.421875" style="125" customWidth="1"/>
    <col min="2" max="2" width="7.421875" style="128" customWidth="1"/>
    <col min="3" max="3" width="25.7109375" style="125" bestFit="1" customWidth="1"/>
    <col min="4" max="4" width="5.7109375" style="125" customWidth="1"/>
    <col min="5" max="5" width="10.140625" style="128" customWidth="1"/>
    <col min="6" max="9" width="10.7109375" style="128" customWidth="1"/>
    <col min="10" max="16384" width="11.421875" style="125" customWidth="1"/>
  </cols>
  <sheetData>
    <row r="1" spans="1:9" s="119" customFormat="1" ht="19.5" customHeight="1">
      <c r="A1" s="117"/>
      <c r="B1" s="118" t="s">
        <v>211</v>
      </c>
      <c r="E1" s="120"/>
      <c r="F1" s="120"/>
      <c r="G1" s="120"/>
      <c r="H1" s="120"/>
      <c r="I1" s="120"/>
    </row>
    <row r="3" spans="2:9" s="121" customFormat="1" ht="19.5" customHeight="1">
      <c r="B3" s="122" t="s">
        <v>19</v>
      </c>
      <c r="C3" s="121" t="s">
        <v>21</v>
      </c>
      <c r="D3" s="122" t="s">
        <v>1</v>
      </c>
      <c r="E3" s="122" t="s">
        <v>20</v>
      </c>
      <c r="F3" s="122" t="s">
        <v>24</v>
      </c>
      <c r="G3" s="122" t="s">
        <v>23</v>
      </c>
      <c r="H3" s="122" t="s">
        <v>25</v>
      </c>
      <c r="I3" s="122" t="s">
        <v>22</v>
      </c>
    </row>
    <row r="4" spans="2:9" s="121" customFormat="1" ht="19.5" customHeight="1">
      <c r="B4" s="30"/>
      <c r="C4" s="29"/>
      <c r="D4" s="30"/>
      <c r="E4" s="30"/>
      <c r="F4" s="122"/>
      <c r="G4" s="122"/>
      <c r="H4" s="122"/>
      <c r="I4" s="122"/>
    </row>
    <row r="5" spans="1:9" s="121" customFormat="1" ht="19.5" customHeight="1">
      <c r="A5" s="123"/>
      <c r="B5" s="30"/>
      <c r="C5" s="29"/>
      <c r="D5" s="30"/>
      <c r="E5" s="30"/>
      <c r="F5" s="122"/>
      <c r="G5" s="122"/>
      <c r="H5" s="122"/>
      <c r="I5" s="122"/>
    </row>
    <row r="6" spans="1:9" s="121" customFormat="1" ht="19.5" customHeight="1">
      <c r="A6" s="123"/>
      <c r="B6" s="30"/>
      <c r="C6" s="29"/>
      <c r="D6" s="30"/>
      <c r="E6" s="30"/>
      <c r="F6" s="122"/>
      <c r="G6" s="122"/>
      <c r="H6" s="122"/>
      <c r="I6" s="122"/>
    </row>
    <row r="7" spans="1:9" s="121" customFormat="1" ht="19.5" customHeight="1">
      <c r="A7" s="123"/>
      <c r="B7" s="30"/>
      <c r="C7" s="29"/>
      <c r="D7" s="30"/>
      <c r="E7" s="30"/>
      <c r="F7" s="122"/>
      <c r="G7" s="122"/>
      <c r="H7" s="122"/>
      <c r="I7" s="122"/>
    </row>
    <row r="8" spans="1:9" s="121" customFormat="1" ht="19.5" customHeight="1">
      <c r="A8" s="123"/>
      <c r="B8" s="113"/>
      <c r="C8" s="29"/>
      <c r="D8" s="30"/>
      <c r="E8" s="30"/>
      <c r="F8" s="122"/>
      <c r="G8" s="122"/>
      <c r="H8" s="122"/>
      <c r="I8" s="122"/>
    </row>
    <row r="9" spans="1:9" s="121" customFormat="1" ht="19.5" customHeight="1">
      <c r="A9" s="123"/>
      <c r="B9" s="30"/>
      <c r="C9" s="29"/>
      <c r="D9" s="30"/>
      <c r="E9" s="30"/>
      <c r="F9" s="122"/>
      <c r="G9" s="122"/>
      <c r="H9" s="122"/>
      <c r="I9" s="122"/>
    </row>
    <row r="10" spans="1:9" s="121" customFormat="1" ht="19.5" customHeight="1">
      <c r="A10" s="123"/>
      <c r="B10" s="30"/>
      <c r="C10" s="29"/>
      <c r="D10" s="30"/>
      <c r="E10" s="30"/>
      <c r="F10" s="122"/>
      <c r="G10" s="122"/>
      <c r="H10" s="122"/>
      <c r="I10" s="122"/>
    </row>
    <row r="11" spans="1:9" s="121" customFormat="1" ht="19.5" customHeight="1">
      <c r="A11" s="123"/>
      <c r="B11" s="30"/>
      <c r="C11" s="29"/>
      <c r="D11" s="30"/>
      <c r="E11" s="30"/>
      <c r="F11" s="122"/>
      <c r="G11" s="122"/>
      <c r="H11" s="122"/>
      <c r="I11" s="122"/>
    </row>
    <row r="12" spans="1:9" s="121" customFormat="1" ht="19.5" customHeight="1">
      <c r="A12" s="123"/>
      <c r="B12" s="30"/>
      <c r="C12" s="29"/>
      <c r="D12" s="30"/>
      <c r="E12" s="30"/>
      <c r="F12" s="122"/>
      <c r="G12" s="122"/>
      <c r="H12" s="122"/>
      <c r="I12" s="122"/>
    </row>
    <row r="13" spans="1:9" s="121" customFormat="1" ht="19.5" customHeight="1">
      <c r="A13" s="123"/>
      <c r="B13" s="34"/>
      <c r="C13" s="33"/>
      <c r="D13" s="34"/>
      <c r="E13" s="34"/>
      <c r="F13" s="122"/>
      <c r="G13" s="122"/>
      <c r="H13" s="122"/>
      <c r="I13" s="122"/>
    </row>
    <row r="14" spans="1:9" s="121" customFormat="1" ht="19.5" customHeight="1">
      <c r="A14" s="123"/>
      <c r="B14" s="30"/>
      <c r="C14" s="29"/>
      <c r="D14" s="30"/>
      <c r="E14" s="30"/>
      <c r="F14" s="122"/>
      <c r="G14" s="122"/>
      <c r="H14" s="122"/>
      <c r="I14" s="122"/>
    </row>
    <row r="15" spans="1:9" s="121" customFormat="1" ht="19.5" customHeight="1">
      <c r="A15" s="123"/>
      <c r="B15" s="30"/>
      <c r="C15" s="29"/>
      <c r="D15" s="30"/>
      <c r="E15" s="30"/>
      <c r="F15" s="122"/>
      <c r="G15" s="122"/>
      <c r="H15" s="122"/>
      <c r="I15" s="122"/>
    </row>
    <row r="16" spans="1:9" s="121" customFormat="1" ht="19.5" customHeight="1">
      <c r="A16" s="123"/>
      <c r="B16" s="30"/>
      <c r="C16" s="29"/>
      <c r="D16" s="30"/>
      <c r="E16" s="30"/>
      <c r="F16" s="122"/>
      <c r="G16" s="122"/>
      <c r="H16" s="122"/>
      <c r="I16" s="122"/>
    </row>
    <row r="17" spans="1:9" s="121" customFormat="1" ht="19.5" customHeight="1">
      <c r="A17" s="123"/>
      <c r="B17" s="34"/>
      <c r="C17" s="33"/>
      <c r="D17" s="34"/>
      <c r="E17" s="34"/>
      <c r="F17" s="122"/>
      <c r="G17" s="122"/>
      <c r="H17" s="122"/>
      <c r="I17" s="122"/>
    </row>
    <row r="18" spans="1:9" s="121" customFormat="1" ht="19.5" customHeight="1">
      <c r="A18" s="123"/>
      <c r="B18" s="30"/>
      <c r="C18" s="29"/>
      <c r="D18" s="30"/>
      <c r="E18" s="30"/>
      <c r="F18" s="122"/>
      <c r="G18" s="122"/>
      <c r="H18" s="122"/>
      <c r="I18" s="122"/>
    </row>
    <row r="19" spans="1:9" s="121" customFormat="1" ht="19.5" customHeight="1">
      <c r="A19" s="123"/>
      <c r="B19" s="30"/>
      <c r="C19" s="29"/>
      <c r="D19" s="30"/>
      <c r="E19" s="30"/>
      <c r="F19" s="122"/>
      <c r="G19" s="122"/>
      <c r="H19" s="122"/>
      <c r="I19" s="122"/>
    </row>
    <row r="20" spans="1:9" s="121" customFormat="1" ht="19.5" customHeight="1">
      <c r="A20" s="123"/>
      <c r="B20" s="34"/>
      <c r="C20" s="33"/>
      <c r="D20" s="34"/>
      <c r="E20" s="34"/>
      <c r="F20" s="122"/>
      <c r="G20" s="122"/>
      <c r="H20" s="122"/>
      <c r="I20" s="122"/>
    </row>
    <row r="21" spans="1:9" s="121" customFormat="1" ht="19.5" customHeight="1">
      <c r="A21" s="123"/>
      <c r="B21" s="30"/>
      <c r="C21" s="29"/>
      <c r="D21" s="30"/>
      <c r="E21" s="30"/>
      <c r="F21" s="122"/>
      <c r="G21" s="122"/>
      <c r="H21" s="122"/>
      <c r="I21" s="122"/>
    </row>
    <row r="22" spans="1:9" s="121" customFormat="1" ht="19.5" customHeight="1">
      <c r="A22" s="123"/>
      <c r="B22" s="30"/>
      <c r="C22" s="29"/>
      <c r="D22" s="30"/>
      <c r="E22" s="30"/>
      <c r="F22" s="122"/>
      <c r="G22" s="122"/>
      <c r="H22" s="122"/>
      <c r="I22" s="122"/>
    </row>
    <row r="23" spans="1:9" s="121" customFormat="1" ht="18" customHeight="1">
      <c r="A23" s="123"/>
      <c r="B23" s="34"/>
      <c r="C23" s="33"/>
      <c r="D23" s="34"/>
      <c r="E23" s="34"/>
      <c r="F23" s="122"/>
      <c r="G23" s="122"/>
      <c r="H23" s="122"/>
      <c r="I23" s="122"/>
    </row>
    <row r="30" ht="19.5" customHeight="1">
      <c r="A30" s="124"/>
    </row>
    <row r="37" ht="19.5" customHeight="1">
      <c r="A37" s="124"/>
    </row>
    <row r="38" ht="19.5" customHeight="1">
      <c r="A38" s="128"/>
    </row>
    <row r="39" ht="19.5" customHeight="1">
      <c r="A39" s="128"/>
    </row>
    <row r="40" ht="19.5" customHeight="1">
      <c r="A40" s="128"/>
    </row>
    <row r="41" ht="19.5" customHeight="1">
      <c r="A41" s="128"/>
    </row>
    <row r="42" ht="19.5" customHeight="1">
      <c r="A42" s="128"/>
    </row>
    <row r="43" ht="19.5" customHeight="1">
      <c r="A43" s="128"/>
    </row>
    <row r="45" ht="19.5" customHeight="1">
      <c r="A45" s="124"/>
    </row>
    <row r="52" ht="19.5" customHeight="1">
      <c r="A52" s="124"/>
    </row>
    <row r="53" ht="19.5" customHeight="1">
      <c r="A53" s="124"/>
    </row>
    <row r="61" ht="19.5" customHeight="1">
      <c r="A61" s="124"/>
    </row>
    <row r="62" ht="19.5" customHeight="1">
      <c r="A62" s="124"/>
    </row>
    <row r="71" ht="19.5" customHeight="1">
      <c r="A71" s="124"/>
    </row>
    <row r="80" ht="19.5" customHeight="1">
      <c r="A80" s="124"/>
    </row>
    <row r="89" ht="19.5" customHeight="1">
      <c r="A89" s="124"/>
    </row>
    <row r="90" ht="19.5" customHeight="1">
      <c r="A90" s="124"/>
    </row>
    <row r="100" ht="19.5" customHeight="1">
      <c r="A100" s="124"/>
    </row>
    <row r="104" ht="19.5" customHeight="1">
      <c r="A104" s="126"/>
    </row>
    <row r="107" ht="19.5" customHeight="1">
      <c r="A107" s="124"/>
    </row>
    <row r="115" ht="19.5" customHeight="1">
      <c r="A115" s="124"/>
    </row>
    <row r="124" ht="19.5" customHeight="1">
      <c r="A124" s="124"/>
    </row>
    <row r="126" spans="3:4" ht="19.5" customHeight="1">
      <c r="C126" s="217"/>
      <c r="D126" s="217"/>
    </row>
    <row r="127" spans="3:4" ht="19.5" customHeight="1">
      <c r="C127" s="217"/>
      <c r="D127" s="217"/>
    </row>
    <row r="129" spans="3:4" ht="19.5" customHeight="1">
      <c r="C129" s="217"/>
      <c r="D129" s="217"/>
    </row>
    <row r="130" spans="3:4" ht="19.5" customHeight="1">
      <c r="C130" s="217"/>
      <c r="D130" s="217"/>
    </row>
    <row r="132" ht="19.5" customHeight="1">
      <c r="A132" s="124"/>
    </row>
    <row r="140" ht="19.5" customHeight="1">
      <c r="A140" s="124"/>
    </row>
    <row r="147" spans="2:9" s="129" customFormat="1" ht="19.5" customHeight="1">
      <c r="B147" s="130"/>
      <c r="E147" s="130"/>
      <c r="F147" s="130"/>
      <c r="G147" s="130"/>
      <c r="H147" s="130"/>
      <c r="I147" s="130"/>
    </row>
    <row r="148" spans="1:9" s="129" customFormat="1" ht="19.5" customHeight="1">
      <c r="A148" s="124"/>
      <c r="B148" s="130"/>
      <c r="E148" s="130"/>
      <c r="F148" s="130"/>
      <c r="G148" s="130"/>
      <c r="H148" s="130"/>
      <c r="I148" s="130"/>
    </row>
    <row r="149" spans="1:9" s="133" customFormat="1" ht="19.5" customHeight="1">
      <c r="A149" s="131"/>
      <c r="B149" s="132"/>
      <c r="E149" s="132"/>
      <c r="F149" s="132"/>
      <c r="G149" s="132"/>
      <c r="H149" s="132"/>
      <c r="I149" s="132"/>
    </row>
    <row r="150" spans="2:9" s="133" customFormat="1" ht="19.5" customHeight="1">
      <c r="B150" s="132"/>
      <c r="E150" s="132"/>
      <c r="F150" s="132"/>
      <c r="G150" s="132"/>
      <c r="H150" s="132"/>
      <c r="I150" s="132"/>
    </row>
    <row r="151" spans="2:9" s="133" customFormat="1" ht="19.5" customHeight="1">
      <c r="B151" s="132"/>
      <c r="E151" s="132"/>
      <c r="F151" s="132"/>
      <c r="G151" s="132"/>
      <c r="H151" s="132"/>
      <c r="I151" s="132"/>
    </row>
    <row r="152" spans="2:9" s="133" customFormat="1" ht="19.5" customHeight="1">
      <c r="B152" s="132"/>
      <c r="E152" s="132"/>
      <c r="F152" s="132"/>
      <c r="G152" s="132"/>
      <c r="H152" s="132"/>
      <c r="I152" s="132"/>
    </row>
    <row r="153" spans="2:9" s="133" customFormat="1" ht="19.5" customHeight="1">
      <c r="B153" s="132"/>
      <c r="E153" s="132"/>
      <c r="F153" s="132"/>
      <c r="G153" s="132"/>
      <c r="H153" s="132"/>
      <c r="I153" s="132"/>
    </row>
    <row r="154" spans="2:9" s="133" customFormat="1" ht="19.5" customHeight="1">
      <c r="B154" s="132"/>
      <c r="E154" s="132"/>
      <c r="F154" s="132"/>
      <c r="G154" s="132"/>
      <c r="H154" s="132"/>
      <c r="I154" s="132"/>
    </row>
    <row r="155" spans="2:9" s="133" customFormat="1" ht="19.5" customHeight="1">
      <c r="B155" s="132"/>
      <c r="E155" s="132"/>
      <c r="F155" s="132"/>
      <c r="G155" s="132"/>
      <c r="H155" s="132"/>
      <c r="I155" s="132"/>
    </row>
    <row r="156" ht="19.5" customHeight="1">
      <c r="A156" s="124"/>
    </row>
    <row r="164" ht="19.5" customHeight="1">
      <c r="A164" s="124"/>
    </row>
    <row r="165" ht="19.5" customHeight="1">
      <c r="A165" s="128"/>
    </row>
    <row r="166" ht="19.5" customHeight="1">
      <c r="A166" s="128"/>
    </row>
    <row r="167" ht="19.5" customHeight="1">
      <c r="A167" s="128"/>
    </row>
    <row r="168" ht="19.5" customHeight="1">
      <c r="A168" s="128"/>
    </row>
    <row r="169" ht="19.5" customHeight="1">
      <c r="A169" s="128"/>
    </row>
    <row r="170" ht="19.5" customHeight="1">
      <c r="A170" s="128"/>
    </row>
    <row r="171" ht="19.5" customHeight="1">
      <c r="A171" s="128"/>
    </row>
    <row r="173" ht="19.5" customHeight="1">
      <c r="A173" s="124"/>
    </row>
    <row r="174" ht="19.5" customHeight="1">
      <c r="A174" s="128"/>
    </row>
    <row r="175" ht="19.5" customHeight="1">
      <c r="A175" s="128"/>
    </row>
    <row r="176" ht="19.5" customHeight="1">
      <c r="A176" s="128"/>
    </row>
    <row r="177" ht="19.5" customHeight="1">
      <c r="A177" s="128"/>
    </row>
    <row r="178" ht="19.5" customHeight="1">
      <c r="A178" s="128"/>
    </row>
    <row r="179" ht="19.5" customHeight="1">
      <c r="A179" s="128"/>
    </row>
    <row r="181" ht="19.5" customHeight="1">
      <c r="A181" s="124"/>
    </row>
    <row r="182" ht="19.5" customHeight="1">
      <c r="A182" s="128"/>
    </row>
    <row r="183" ht="19.5" customHeight="1">
      <c r="A183" s="128"/>
    </row>
    <row r="184" ht="19.5" customHeight="1">
      <c r="A184" s="128"/>
    </row>
    <row r="185" ht="19.5" customHeight="1">
      <c r="A185" s="128"/>
    </row>
    <row r="186" ht="19.5" customHeight="1">
      <c r="A186" s="128"/>
    </row>
    <row r="187" ht="19.5" customHeight="1">
      <c r="A187" s="124"/>
    </row>
    <row r="188" ht="19.5" customHeight="1">
      <c r="A188" s="128"/>
    </row>
    <row r="189" ht="19.5" customHeight="1">
      <c r="A189" s="128"/>
    </row>
    <row r="190" ht="19.5" customHeight="1">
      <c r="A190" s="128"/>
    </row>
    <row r="191" ht="19.5" customHeight="1">
      <c r="A191" s="128"/>
    </row>
    <row r="192" ht="19.5" customHeight="1">
      <c r="A192" s="128"/>
    </row>
    <row r="193" ht="19.5" customHeight="1">
      <c r="A193" s="124"/>
    </row>
    <row r="200" ht="19.5" customHeight="1">
      <c r="A200" s="124"/>
    </row>
    <row r="205" ht="19.5" customHeight="1">
      <c r="A205" s="128"/>
    </row>
    <row r="206" ht="19.5" customHeight="1">
      <c r="A206" s="124"/>
    </row>
    <row r="222" ht="19.5" customHeight="1">
      <c r="A222" s="124"/>
    </row>
    <row r="233" ht="19.5" customHeight="1">
      <c r="A233" s="124"/>
    </row>
    <row r="236" spans="1:9" s="127" customFormat="1" ht="19.5" customHeight="1">
      <c r="A236" s="125"/>
      <c r="B236" s="128"/>
      <c r="C236" s="134"/>
      <c r="E236" s="135"/>
      <c r="F236" s="135"/>
      <c r="G236" s="135"/>
      <c r="H236" s="135"/>
      <c r="I236" s="135"/>
    </row>
    <row r="237" spans="2:9" s="127" customFormat="1" ht="19.5" customHeight="1">
      <c r="B237" s="135"/>
      <c r="E237" s="135"/>
      <c r="F237" s="135"/>
      <c r="G237" s="135"/>
      <c r="H237" s="135"/>
      <c r="I237" s="135"/>
    </row>
    <row r="238" spans="2:9" s="127" customFormat="1" ht="19.5" customHeight="1">
      <c r="B238" s="135"/>
      <c r="E238" s="135"/>
      <c r="F238" s="135"/>
      <c r="G238" s="135"/>
      <c r="H238" s="135"/>
      <c r="I238" s="135"/>
    </row>
    <row r="239" spans="2:9" s="127" customFormat="1" ht="19.5" customHeight="1">
      <c r="B239" s="135"/>
      <c r="E239" s="135"/>
      <c r="F239" s="135"/>
      <c r="G239" s="135"/>
      <c r="H239" s="135"/>
      <c r="I239" s="135"/>
    </row>
    <row r="240" spans="2:9" s="127" customFormat="1" ht="19.5" customHeight="1">
      <c r="B240" s="135"/>
      <c r="E240" s="135"/>
      <c r="F240" s="135"/>
      <c r="G240" s="135"/>
      <c r="H240" s="135"/>
      <c r="I240" s="135"/>
    </row>
    <row r="241" spans="2:9" s="127" customFormat="1" ht="19.5" customHeight="1">
      <c r="B241" s="135"/>
      <c r="E241" s="135"/>
      <c r="F241" s="135"/>
      <c r="G241" s="135"/>
      <c r="H241" s="135"/>
      <c r="I241" s="135"/>
    </row>
    <row r="242" spans="2:9" s="127" customFormat="1" ht="19.5" customHeight="1">
      <c r="B242" s="135"/>
      <c r="E242" s="135"/>
      <c r="F242" s="135"/>
      <c r="G242" s="135"/>
      <c r="H242" s="135"/>
      <c r="I242" s="135"/>
    </row>
    <row r="243" ht="19.5" customHeight="1">
      <c r="A243" s="124"/>
    </row>
    <row r="247" ht="19.5" customHeight="1">
      <c r="A247" s="126"/>
    </row>
    <row r="254" ht="19.5" customHeight="1">
      <c r="A254" s="124"/>
    </row>
    <row r="268" ht="19.5" customHeight="1">
      <c r="A268" s="124"/>
    </row>
    <row r="276" ht="19.5" customHeight="1">
      <c r="A276" s="124"/>
    </row>
    <row r="292" ht="19.5" customHeight="1">
      <c r="A292" s="124"/>
    </row>
    <row r="293" spans="2:9" s="119" customFormat="1" ht="19.5" customHeight="1">
      <c r="B293" s="128"/>
      <c r="C293" s="125"/>
      <c r="D293" s="136"/>
      <c r="E293" s="120"/>
      <c r="F293" s="120"/>
      <c r="G293" s="120"/>
      <c r="H293" s="120"/>
      <c r="I293" s="120"/>
    </row>
    <row r="294" spans="2:9" s="119" customFormat="1" ht="19.5" customHeight="1">
      <c r="B294" s="120"/>
      <c r="E294" s="120"/>
      <c r="F294" s="120"/>
      <c r="G294" s="120"/>
      <c r="H294" s="120"/>
      <c r="I294" s="120"/>
    </row>
    <row r="295" spans="2:9" s="119" customFormat="1" ht="19.5" customHeight="1">
      <c r="B295" s="120"/>
      <c r="E295" s="120"/>
      <c r="F295" s="120"/>
      <c r="G295" s="120"/>
      <c r="H295" s="120"/>
      <c r="I295" s="120"/>
    </row>
    <row r="296" spans="2:9" s="119" customFormat="1" ht="19.5" customHeight="1">
      <c r="B296" s="120"/>
      <c r="E296" s="120"/>
      <c r="F296" s="120"/>
      <c r="G296" s="120"/>
      <c r="H296" s="120"/>
      <c r="I296" s="120"/>
    </row>
    <row r="297" spans="2:9" s="119" customFormat="1" ht="19.5" customHeight="1">
      <c r="B297" s="120"/>
      <c r="E297" s="120"/>
      <c r="F297" s="120"/>
      <c r="G297" s="120"/>
      <c r="H297" s="120"/>
      <c r="I297" s="120"/>
    </row>
    <row r="298" spans="2:9" s="119" customFormat="1" ht="19.5" customHeight="1">
      <c r="B298" s="120"/>
      <c r="E298" s="120"/>
      <c r="F298" s="120"/>
      <c r="G298" s="120"/>
      <c r="H298" s="120"/>
      <c r="I298" s="120"/>
    </row>
    <row r="299" spans="2:9" s="119" customFormat="1" ht="19.5" customHeight="1">
      <c r="B299" s="120"/>
      <c r="E299" s="120"/>
      <c r="F299" s="120"/>
      <c r="G299" s="120"/>
      <c r="H299" s="120"/>
      <c r="I299" s="120"/>
    </row>
    <row r="300" spans="2:9" s="119" customFormat="1" ht="19.5" customHeight="1">
      <c r="B300" s="120"/>
      <c r="E300" s="120"/>
      <c r="F300" s="120"/>
      <c r="G300" s="120"/>
      <c r="H300" s="120"/>
      <c r="I300" s="120"/>
    </row>
    <row r="301" spans="2:9" s="119" customFormat="1" ht="19.5" customHeight="1">
      <c r="B301" s="120"/>
      <c r="E301" s="120"/>
      <c r="F301" s="120"/>
      <c r="G301" s="120"/>
      <c r="H301" s="120"/>
      <c r="I301" s="120"/>
    </row>
    <row r="302" spans="2:9" s="119" customFormat="1" ht="19.5" customHeight="1">
      <c r="B302" s="120"/>
      <c r="E302" s="120"/>
      <c r="F302" s="120"/>
      <c r="G302" s="120"/>
      <c r="H302" s="120"/>
      <c r="I302" s="120"/>
    </row>
    <row r="303" spans="2:9" s="119" customFormat="1" ht="19.5" customHeight="1">
      <c r="B303" s="120"/>
      <c r="E303" s="120"/>
      <c r="F303" s="120"/>
      <c r="G303" s="120"/>
      <c r="H303" s="120"/>
      <c r="I303" s="120"/>
    </row>
    <row r="304" spans="2:9" s="119" customFormat="1" ht="19.5" customHeight="1">
      <c r="B304" s="120"/>
      <c r="E304" s="120"/>
      <c r="F304" s="120"/>
      <c r="G304" s="120"/>
      <c r="H304" s="120"/>
      <c r="I304" s="120"/>
    </row>
    <row r="305" spans="2:9" s="119" customFormat="1" ht="19.5" customHeight="1">
      <c r="B305" s="120"/>
      <c r="E305" s="120"/>
      <c r="F305" s="120"/>
      <c r="G305" s="120"/>
      <c r="H305" s="120"/>
      <c r="I305" s="120"/>
    </row>
    <row r="306" spans="2:9" s="119" customFormat="1" ht="19.5" customHeight="1">
      <c r="B306" s="120"/>
      <c r="E306" s="120"/>
      <c r="F306" s="120"/>
      <c r="G306" s="120"/>
      <c r="H306" s="120"/>
      <c r="I306" s="120"/>
    </row>
    <row r="307" spans="2:9" s="119" customFormat="1" ht="19.5" customHeight="1">
      <c r="B307" s="120"/>
      <c r="E307" s="120"/>
      <c r="F307" s="120"/>
      <c r="G307" s="120"/>
      <c r="H307" s="120"/>
      <c r="I307" s="120"/>
    </row>
    <row r="308" spans="2:9" s="119" customFormat="1" ht="19.5" customHeight="1">
      <c r="B308" s="120"/>
      <c r="E308" s="120"/>
      <c r="F308" s="120"/>
      <c r="G308" s="120"/>
      <c r="H308" s="120"/>
      <c r="I308" s="120"/>
    </row>
    <row r="309" ht="19.5" customHeight="1">
      <c r="A309" s="124"/>
    </row>
  </sheetData>
  <mergeCells count="4">
    <mergeCell ref="C126:D126"/>
    <mergeCell ref="C127:D127"/>
    <mergeCell ref="C129:D129"/>
    <mergeCell ref="C130:D130"/>
  </mergeCells>
  <printOptions/>
  <pageMargins left="0.31" right="0.49" top="1" bottom="1" header="0.4921259845" footer="0.4921259845"/>
  <pageSetup horizontalDpi="600" verticalDpi="600" orientation="portrait" paperSize="9" r:id="rId1"/>
  <headerFooter alignWithMargins="0">
    <oddHeader>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8"/>
  <sheetViews>
    <sheetView workbookViewId="0" topLeftCell="A1">
      <selection activeCell="B4" sqref="B4:E20"/>
    </sheetView>
  </sheetViews>
  <sheetFormatPr defaultColWidth="11.421875" defaultRowHeight="19.5" customHeight="1"/>
  <cols>
    <col min="1" max="1" width="4.421875" style="125" customWidth="1"/>
    <col min="2" max="2" width="7.421875" style="128" customWidth="1"/>
    <col min="3" max="3" width="25.7109375" style="125" bestFit="1" customWidth="1"/>
    <col min="4" max="4" width="5.7109375" style="125" customWidth="1"/>
    <col min="5" max="5" width="10.140625" style="128" customWidth="1"/>
    <col min="6" max="9" width="10.7109375" style="128" customWidth="1"/>
    <col min="10" max="16384" width="11.421875" style="125" customWidth="1"/>
  </cols>
  <sheetData>
    <row r="1" spans="1:9" s="119" customFormat="1" ht="19.5" customHeight="1">
      <c r="A1" s="117"/>
      <c r="B1" s="118" t="s">
        <v>212</v>
      </c>
      <c r="E1" s="120"/>
      <c r="F1" s="120"/>
      <c r="G1" s="120"/>
      <c r="H1" s="120"/>
      <c r="I1" s="120"/>
    </row>
    <row r="3" spans="2:9" s="121" customFormat="1" ht="19.5" customHeight="1">
      <c r="B3" s="122" t="s">
        <v>19</v>
      </c>
      <c r="C3" s="121" t="s">
        <v>21</v>
      </c>
      <c r="D3" s="122" t="s">
        <v>1</v>
      </c>
      <c r="E3" s="122" t="s">
        <v>20</v>
      </c>
      <c r="F3" s="122" t="s">
        <v>24</v>
      </c>
      <c r="G3" s="122" t="s">
        <v>23</v>
      </c>
      <c r="H3" s="122" t="s">
        <v>25</v>
      </c>
      <c r="I3" s="122" t="s">
        <v>22</v>
      </c>
    </row>
    <row r="4" spans="2:9" s="121" customFormat="1" ht="19.5" customHeight="1">
      <c r="B4" s="30"/>
      <c r="C4" s="29"/>
      <c r="D4" s="30"/>
      <c r="E4" s="30"/>
      <c r="F4" s="122"/>
      <c r="G4" s="122"/>
      <c r="H4" s="122"/>
      <c r="I4" s="122"/>
    </row>
    <row r="5" spans="1:9" s="121" customFormat="1" ht="19.5" customHeight="1">
      <c r="A5" s="123"/>
      <c r="B5" s="30"/>
      <c r="C5" s="29"/>
      <c r="D5" s="30"/>
      <c r="E5" s="30"/>
      <c r="F5" s="122"/>
      <c r="G5" s="122"/>
      <c r="H5" s="122"/>
      <c r="I5" s="122"/>
    </row>
    <row r="6" spans="1:9" s="121" customFormat="1" ht="19.5" customHeight="1">
      <c r="A6" s="123"/>
      <c r="B6" s="30"/>
      <c r="C6" s="29"/>
      <c r="D6" s="30"/>
      <c r="E6" s="30"/>
      <c r="F6" s="122"/>
      <c r="G6" s="122"/>
      <c r="H6" s="122"/>
      <c r="I6" s="122"/>
    </row>
    <row r="7" spans="1:9" s="121" customFormat="1" ht="19.5" customHeight="1">
      <c r="A7" s="123"/>
      <c r="B7" s="30"/>
      <c r="C7" s="29"/>
      <c r="D7" s="30"/>
      <c r="E7" s="30"/>
      <c r="F7" s="122"/>
      <c r="G7" s="122"/>
      <c r="H7" s="122"/>
      <c r="I7" s="122"/>
    </row>
    <row r="8" spans="1:9" s="121" customFormat="1" ht="19.5" customHeight="1">
      <c r="A8" s="123"/>
      <c r="B8" s="30"/>
      <c r="C8" s="29"/>
      <c r="D8" s="30"/>
      <c r="E8" s="30"/>
      <c r="F8" s="122"/>
      <c r="G8" s="122"/>
      <c r="H8" s="122"/>
      <c r="I8" s="122"/>
    </row>
    <row r="9" spans="1:9" s="121" customFormat="1" ht="19.5" customHeight="1">
      <c r="A9" s="123"/>
      <c r="B9" s="30"/>
      <c r="C9" s="29"/>
      <c r="D9" s="30"/>
      <c r="E9" s="30"/>
      <c r="F9" s="122"/>
      <c r="G9" s="122"/>
      <c r="H9" s="122"/>
      <c r="I9" s="122"/>
    </row>
    <row r="10" spans="1:9" s="121" customFormat="1" ht="19.5" customHeight="1">
      <c r="A10" s="123"/>
      <c r="B10" s="30"/>
      <c r="C10" s="29"/>
      <c r="D10" s="30"/>
      <c r="E10" s="30"/>
      <c r="F10" s="122"/>
      <c r="G10" s="122"/>
      <c r="H10" s="122"/>
      <c r="I10" s="122"/>
    </row>
    <row r="11" spans="1:9" s="121" customFormat="1" ht="19.5" customHeight="1">
      <c r="A11" s="123"/>
      <c r="B11" s="152"/>
      <c r="C11" s="153"/>
      <c r="D11" s="152"/>
      <c r="E11" s="152"/>
      <c r="F11" s="122"/>
      <c r="G11" s="122"/>
      <c r="H11" s="122"/>
      <c r="I11" s="122"/>
    </row>
    <row r="12" spans="1:9" s="121" customFormat="1" ht="19.5" customHeight="1">
      <c r="A12" s="123"/>
      <c r="B12" s="30"/>
      <c r="C12" s="29"/>
      <c r="D12" s="30"/>
      <c r="E12" s="30"/>
      <c r="F12" s="122"/>
      <c r="G12" s="122"/>
      <c r="H12" s="122"/>
      <c r="I12" s="122"/>
    </row>
    <row r="13" spans="1:9" s="121" customFormat="1" ht="19.5" customHeight="1">
      <c r="A13" s="123"/>
      <c r="B13" s="30"/>
      <c r="C13" s="29"/>
      <c r="D13" s="152"/>
      <c r="E13" s="30"/>
      <c r="F13" s="122"/>
      <c r="G13" s="122"/>
      <c r="H13" s="122"/>
      <c r="I13" s="122"/>
    </row>
    <row r="14" spans="1:9" s="121" customFormat="1" ht="19.5" customHeight="1">
      <c r="A14" s="123"/>
      <c r="B14" s="30"/>
      <c r="C14" s="29"/>
      <c r="D14" s="30"/>
      <c r="E14" s="30"/>
      <c r="F14" s="122"/>
      <c r="G14" s="122"/>
      <c r="H14" s="122"/>
      <c r="I14" s="122"/>
    </row>
    <row r="15" spans="1:9" s="121" customFormat="1" ht="19.5" customHeight="1">
      <c r="A15" s="123"/>
      <c r="B15" s="30"/>
      <c r="C15" s="29"/>
      <c r="D15" s="152"/>
      <c r="E15" s="30"/>
      <c r="F15" s="122"/>
      <c r="G15" s="122"/>
      <c r="H15" s="122"/>
      <c r="I15" s="122"/>
    </row>
    <row r="16" spans="1:9" s="121" customFormat="1" ht="19.5" customHeight="1">
      <c r="A16" s="123"/>
      <c r="B16" s="30"/>
      <c r="C16" s="29"/>
      <c r="D16" s="152"/>
      <c r="E16" s="30"/>
      <c r="F16" s="122"/>
      <c r="G16" s="122"/>
      <c r="H16" s="122"/>
      <c r="I16" s="122"/>
    </row>
    <row r="17" spans="1:9" s="121" customFormat="1" ht="19.5" customHeight="1">
      <c r="A17" s="123"/>
      <c r="B17" s="30"/>
      <c r="C17" s="29"/>
      <c r="D17" s="152"/>
      <c r="E17" s="30"/>
      <c r="F17" s="122"/>
      <c r="G17" s="122"/>
      <c r="H17" s="122"/>
      <c r="I17" s="122"/>
    </row>
    <row r="18" spans="1:9" s="121" customFormat="1" ht="19.5" customHeight="1">
      <c r="A18" s="123"/>
      <c r="B18" s="30"/>
      <c r="C18" s="29"/>
      <c r="D18" s="30"/>
      <c r="E18" s="30"/>
      <c r="F18" s="122"/>
      <c r="G18" s="122"/>
      <c r="H18" s="122"/>
      <c r="I18" s="122"/>
    </row>
    <row r="19" spans="1:9" s="121" customFormat="1" ht="19.5" customHeight="1">
      <c r="A19" s="123"/>
      <c r="B19" s="30"/>
      <c r="C19" s="29"/>
      <c r="D19" s="152"/>
      <c r="E19" s="30"/>
      <c r="F19" s="122"/>
      <c r="G19" s="122"/>
      <c r="H19" s="122"/>
      <c r="I19" s="122"/>
    </row>
    <row r="20" spans="1:9" s="121" customFormat="1" ht="19.5" customHeight="1">
      <c r="A20" s="123"/>
      <c r="B20" s="30"/>
      <c r="C20" s="29"/>
      <c r="D20" s="152"/>
      <c r="E20" s="30"/>
      <c r="F20" s="122"/>
      <c r="G20" s="122"/>
      <c r="H20" s="122"/>
      <c r="I20" s="122"/>
    </row>
    <row r="21" spans="1:9" s="121" customFormat="1" ht="19.5" customHeight="1">
      <c r="A21" s="123"/>
      <c r="B21" s="30"/>
      <c r="C21" s="29"/>
      <c r="D21" s="30"/>
      <c r="E21" s="30"/>
      <c r="F21" s="122"/>
      <c r="G21" s="122"/>
      <c r="H21" s="122"/>
      <c r="I21" s="122"/>
    </row>
    <row r="22" spans="1:9" s="121" customFormat="1" ht="18" customHeight="1">
      <c r="A22" s="123"/>
      <c r="B22" s="30"/>
      <c r="C22" s="29"/>
      <c r="D22" s="30"/>
      <c r="E22" s="30"/>
      <c r="F22" s="122"/>
      <c r="G22" s="122"/>
      <c r="H22" s="122"/>
      <c r="I22" s="122"/>
    </row>
    <row r="29" ht="19.5" customHeight="1">
      <c r="A29" s="124"/>
    </row>
    <row r="36" ht="19.5" customHeight="1">
      <c r="A36" s="124"/>
    </row>
    <row r="37" ht="19.5" customHeight="1">
      <c r="A37" s="128"/>
    </row>
    <row r="38" ht="19.5" customHeight="1">
      <c r="A38" s="128"/>
    </row>
    <row r="39" ht="19.5" customHeight="1">
      <c r="A39" s="128"/>
    </row>
    <row r="40" ht="19.5" customHeight="1">
      <c r="A40" s="128"/>
    </row>
    <row r="41" ht="19.5" customHeight="1">
      <c r="A41" s="128"/>
    </row>
    <row r="42" ht="19.5" customHeight="1">
      <c r="A42" s="128"/>
    </row>
    <row r="44" ht="19.5" customHeight="1">
      <c r="A44" s="124"/>
    </row>
    <row r="51" ht="19.5" customHeight="1">
      <c r="A51" s="124"/>
    </row>
    <row r="52" ht="19.5" customHeight="1">
      <c r="A52" s="124"/>
    </row>
    <row r="60" ht="19.5" customHeight="1">
      <c r="A60" s="124"/>
    </row>
    <row r="61" ht="19.5" customHeight="1">
      <c r="A61" s="124"/>
    </row>
    <row r="70" ht="19.5" customHeight="1">
      <c r="A70" s="124"/>
    </row>
    <row r="79" ht="19.5" customHeight="1">
      <c r="A79" s="124"/>
    </row>
    <row r="88" ht="19.5" customHeight="1">
      <c r="A88" s="124"/>
    </row>
    <row r="89" ht="19.5" customHeight="1">
      <c r="A89" s="124"/>
    </row>
    <row r="99" ht="19.5" customHeight="1">
      <c r="A99" s="124"/>
    </row>
    <row r="103" ht="19.5" customHeight="1">
      <c r="A103" s="126"/>
    </row>
    <row r="106" ht="19.5" customHeight="1">
      <c r="A106" s="124"/>
    </row>
    <row r="114" ht="19.5" customHeight="1">
      <c r="A114" s="124"/>
    </row>
    <row r="123" ht="19.5" customHeight="1">
      <c r="A123" s="124"/>
    </row>
    <row r="125" spans="3:4" ht="19.5" customHeight="1">
      <c r="C125" s="217"/>
      <c r="D125" s="217"/>
    </row>
    <row r="126" spans="3:4" ht="19.5" customHeight="1">
      <c r="C126" s="217"/>
      <c r="D126" s="217"/>
    </row>
    <row r="128" spans="3:4" ht="19.5" customHeight="1">
      <c r="C128" s="217"/>
      <c r="D128" s="217"/>
    </row>
    <row r="129" spans="3:4" ht="19.5" customHeight="1">
      <c r="C129" s="217"/>
      <c r="D129" s="217"/>
    </row>
    <row r="131" ht="19.5" customHeight="1">
      <c r="A131" s="124"/>
    </row>
    <row r="139" ht="19.5" customHeight="1">
      <c r="A139" s="124"/>
    </row>
    <row r="146" spans="2:9" s="129" customFormat="1" ht="19.5" customHeight="1">
      <c r="B146" s="130"/>
      <c r="E146" s="130"/>
      <c r="F146" s="130"/>
      <c r="G146" s="130"/>
      <c r="H146" s="130"/>
      <c r="I146" s="130"/>
    </row>
    <row r="147" spans="1:9" s="129" customFormat="1" ht="19.5" customHeight="1">
      <c r="A147" s="124"/>
      <c r="B147" s="130"/>
      <c r="E147" s="130"/>
      <c r="F147" s="130"/>
      <c r="G147" s="130"/>
      <c r="H147" s="130"/>
      <c r="I147" s="130"/>
    </row>
    <row r="148" spans="1:9" s="133" customFormat="1" ht="19.5" customHeight="1">
      <c r="A148" s="131"/>
      <c r="B148" s="132"/>
      <c r="E148" s="132"/>
      <c r="F148" s="132"/>
      <c r="G148" s="132"/>
      <c r="H148" s="132"/>
      <c r="I148" s="132"/>
    </row>
    <row r="149" spans="2:9" s="133" customFormat="1" ht="19.5" customHeight="1">
      <c r="B149" s="132"/>
      <c r="E149" s="132"/>
      <c r="F149" s="132"/>
      <c r="G149" s="132"/>
      <c r="H149" s="132"/>
      <c r="I149" s="132"/>
    </row>
    <row r="150" spans="2:9" s="133" customFormat="1" ht="19.5" customHeight="1">
      <c r="B150" s="132"/>
      <c r="E150" s="132"/>
      <c r="F150" s="132"/>
      <c r="G150" s="132"/>
      <c r="H150" s="132"/>
      <c r="I150" s="132"/>
    </row>
    <row r="151" spans="2:9" s="133" customFormat="1" ht="19.5" customHeight="1">
      <c r="B151" s="132"/>
      <c r="E151" s="132"/>
      <c r="F151" s="132"/>
      <c r="G151" s="132"/>
      <c r="H151" s="132"/>
      <c r="I151" s="132"/>
    </row>
    <row r="152" spans="2:9" s="133" customFormat="1" ht="19.5" customHeight="1">
      <c r="B152" s="132"/>
      <c r="E152" s="132"/>
      <c r="F152" s="132"/>
      <c r="G152" s="132"/>
      <c r="H152" s="132"/>
      <c r="I152" s="132"/>
    </row>
    <row r="153" spans="2:9" s="133" customFormat="1" ht="19.5" customHeight="1">
      <c r="B153" s="132"/>
      <c r="E153" s="132"/>
      <c r="F153" s="132"/>
      <c r="G153" s="132"/>
      <c r="H153" s="132"/>
      <c r="I153" s="132"/>
    </row>
    <row r="154" spans="2:9" s="133" customFormat="1" ht="19.5" customHeight="1">
      <c r="B154" s="132"/>
      <c r="E154" s="132"/>
      <c r="F154" s="132"/>
      <c r="G154" s="132"/>
      <c r="H154" s="132"/>
      <c r="I154" s="132"/>
    </row>
    <row r="155" ht="19.5" customHeight="1">
      <c r="A155" s="124"/>
    </row>
    <row r="163" ht="19.5" customHeight="1">
      <c r="A163" s="124"/>
    </row>
    <row r="164" ht="19.5" customHeight="1">
      <c r="A164" s="128"/>
    </row>
    <row r="165" ht="19.5" customHeight="1">
      <c r="A165" s="128"/>
    </row>
    <row r="166" ht="19.5" customHeight="1">
      <c r="A166" s="128"/>
    </row>
    <row r="167" ht="19.5" customHeight="1">
      <c r="A167" s="128"/>
    </row>
    <row r="168" ht="19.5" customHeight="1">
      <c r="A168" s="128"/>
    </row>
    <row r="169" ht="19.5" customHeight="1">
      <c r="A169" s="128"/>
    </row>
    <row r="170" ht="19.5" customHeight="1">
      <c r="A170" s="128"/>
    </row>
    <row r="172" ht="19.5" customHeight="1">
      <c r="A172" s="124"/>
    </row>
    <row r="173" ht="19.5" customHeight="1">
      <c r="A173" s="128"/>
    </row>
    <row r="174" ht="19.5" customHeight="1">
      <c r="A174" s="128"/>
    </row>
    <row r="175" ht="19.5" customHeight="1">
      <c r="A175" s="128"/>
    </row>
    <row r="176" ht="19.5" customHeight="1">
      <c r="A176" s="128"/>
    </row>
    <row r="177" ht="19.5" customHeight="1">
      <c r="A177" s="128"/>
    </row>
    <row r="178" ht="19.5" customHeight="1">
      <c r="A178" s="128"/>
    </row>
    <row r="180" ht="19.5" customHeight="1">
      <c r="A180" s="124"/>
    </row>
    <row r="181" ht="19.5" customHeight="1">
      <c r="A181" s="128"/>
    </row>
    <row r="182" ht="19.5" customHeight="1">
      <c r="A182" s="128"/>
    </row>
    <row r="183" ht="19.5" customHeight="1">
      <c r="A183" s="128"/>
    </row>
    <row r="184" ht="19.5" customHeight="1">
      <c r="A184" s="128"/>
    </row>
    <row r="185" ht="19.5" customHeight="1">
      <c r="A185" s="128"/>
    </row>
    <row r="186" ht="19.5" customHeight="1">
      <c r="A186" s="124"/>
    </row>
    <row r="187" ht="19.5" customHeight="1">
      <c r="A187" s="128"/>
    </row>
    <row r="188" ht="19.5" customHeight="1">
      <c r="A188" s="128"/>
    </row>
    <row r="189" ht="19.5" customHeight="1">
      <c r="A189" s="128"/>
    </row>
    <row r="190" ht="19.5" customHeight="1">
      <c r="A190" s="128"/>
    </row>
    <row r="191" ht="19.5" customHeight="1">
      <c r="A191" s="128"/>
    </row>
    <row r="192" ht="19.5" customHeight="1">
      <c r="A192" s="124"/>
    </row>
    <row r="199" ht="19.5" customHeight="1">
      <c r="A199" s="124"/>
    </row>
    <row r="204" ht="19.5" customHeight="1">
      <c r="A204" s="128"/>
    </row>
    <row r="205" ht="19.5" customHeight="1">
      <c r="A205" s="124"/>
    </row>
    <row r="221" ht="19.5" customHeight="1">
      <c r="A221" s="124"/>
    </row>
    <row r="232" ht="19.5" customHeight="1">
      <c r="A232" s="124"/>
    </row>
    <row r="235" spans="1:9" s="127" customFormat="1" ht="19.5" customHeight="1">
      <c r="A235" s="125"/>
      <c r="B235" s="128"/>
      <c r="C235" s="134"/>
      <c r="E235" s="135"/>
      <c r="F235" s="135"/>
      <c r="G235" s="135"/>
      <c r="H235" s="135"/>
      <c r="I235" s="135"/>
    </row>
    <row r="236" spans="2:9" s="127" customFormat="1" ht="19.5" customHeight="1">
      <c r="B236" s="135"/>
      <c r="E236" s="135"/>
      <c r="F236" s="135"/>
      <c r="G236" s="135"/>
      <c r="H236" s="135"/>
      <c r="I236" s="135"/>
    </row>
    <row r="237" spans="2:9" s="127" customFormat="1" ht="19.5" customHeight="1">
      <c r="B237" s="135"/>
      <c r="E237" s="135"/>
      <c r="F237" s="135"/>
      <c r="G237" s="135"/>
      <c r="H237" s="135"/>
      <c r="I237" s="135"/>
    </row>
    <row r="238" spans="2:9" s="127" customFormat="1" ht="19.5" customHeight="1">
      <c r="B238" s="135"/>
      <c r="E238" s="135"/>
      <c r="F238" s="135"/>
      <c r="G238" s="135"/>
      <c r="H238" s="135"/>
      <c r="I238" s="135"/>
    </row>
    <row r="239" spans="2:9" s="127" customFormat="1" ht="19.5" customHeight="1">
      <c r="B239" s="135"/>
      <c r="E239" s="135"/>
      <c r="F239" s="135"/>
      <c r="G239" s="135"/>
      <c r="H239" s="135"/>
      <c r="I239" s="135"/>
    </row>
    <row r="240" spans="2:9" s="127" customFormat="1" ht="19.5" customHeight="1">
      <c r="B240" s="135"/>
      <c r="E240" s="135"/>
      <c r="F240" s="135"/>
      <c r="G240" s="135"/>
      <c r="H240" s="135"/>
      <c r="I240" s="135"/>
    </row>
    <row r="241" spans="2:9" s="127" customFormat="1" ht="19.5" customHeight="1">
      <c r="B241" s="135"/>
      <c r="E241" s="135"/>
      <c r="F241" s="135"/>
      <c r="G241" s="135"/>
      <c r="H241" s="135"/>
      <c r="I241" s="135"/>
    </row>
    <row r="242" ht="19.5" customHeight="1">
      <c r="A242" s="124"/>
    </row>
    <row r="246" ht="19.5" customHeight="1">
      <c r="A246" s="126"/>
    </row>
    <row r="253" ht="19.5" customHeight="1">
      <c r="A253" s="124"/>
    </row>
    <row r="267" ht="19.5" customHeight="1">
      <c r="A267" s="124"/>
    </row>
    <row r="275" ht="19.5" customHeight="1">
      <c r="A275" s="124"/>
    </row>
    <row r="291" ht="19.5" customHeight="1">
      <c r="A291" s="124"/>
    </row>
    <row r="292" spans="2:9" s="119" customFormat="1" ht="19.5" customHeight="1">
      <c r="B292" s="128"/>
      <c r="C292" s="125"/>
      <c r="D292" s="136"/>
      <c r="E292" s="120"/>
      <c r="F292" s="120"/>
      <c r="G292" s="120"/>
      <c r="H292" s="120"/>
      <c r="I292" s="120"/>
    </row>
    <row r="293" spans="2:9" s="119" customFormat="1" ht="19.5" customHeight="1">
      <c r="B293" s="120"/>
      <c r="E293" s="120"/>
      <c r="F293" s="120"/>
      <c r="G293" s="120"/>
      <c r="H293" s="120"/>
      <c r="I293" s="120"/>
    </row>
    <row r="294" spans="2:9" s="119" customFormat="1" ht="19.5" customHeight="1">
      <c r="B294" s="120"/>
      <c r="E294" s="120"/>
      <c r="F294" s="120"/>
      <c r="G294" s="120"/>
      <c r="H294" s="120"/>
      <c r="I294" s="120"/>
    </row>
    <row r="295" spans="2:9" s="119" customFormat="1" ht="19.5" customHeight="1">
      <c r="B295" s="120"/>
      <c r="E295" s="120"/>
      <c r="F295" s="120"/>
      <c r="G295" s="120"/>
      <c r="H295" s="120"/>
      <c r="I295" s="120"/>
    </row>
    <row r="296" spans="2:9" s="119" customFormat="1" ht="19.5" customHeight="1">
      <c r="B296" s="120"/>
      <c r="E296" s="120"/>
      <c r="F296" s="120"/>
      <c r="G296" s="120"/>
      <c r="H296" s="120"/>
      <c r="I296" s="120"/>
    </row>
    <row r="297" spans="2:9" s="119" customFormat="1" ht="19.5" customHeight="1">
      <c r="B297" s="120"/>
      <c r="E297" s="120"/>
      <c r="F297" s="120"/>
      <c r="G297" s="120"/>
      <c r="H297" s="120"/>
      <c r="I297" s="120"/>
    </row>
    <row r="298" spans="2:9" s="119" customFormat="1" ht="19.5" customHeight="1">
      <c r="B298" s="120"/>
      <c r="E298" s="120"/>
      <c r="F298" s="120"/>
      <c r="G298" s="120"/>
      <c r="H298" s="120"/>
      <c r="I298" s="120"/>
    </row>
    <row r="299" spans="2:9" s="119" customFormat="1" ht="19.5" customHeight="1">
      <c r="B299" s="120"/>
      <c r="E299" s="120"/>
      <c r="F299" s="120"/>
      <c r="G299" s="120"/>
      <c r="H299" s="120"/>
      <c r="I299" s="120"/>
    </row>
    <row r="300" spans="2:9" s="119" customFormat="1" ht="19.5" customHeight="1">
      <c r="B300" s="120"/>
      <c r="E300" s="120"/>
      <c r="F300" s="120"/>
      <c r="G300" s="120"/>
      <c r="H300" s="120"/>
      <c r="I300" s="120"/>
    </row>
    <row r="301" spans="2:9" s="119" customFormat="1" ht="19.5" customHeight="1">
      <c r="B301" s="120"/>
      <c r="E301" s="120"/>
      <c r="F301" s="120"/>
      <c r="G301" s="120"/>
      <c r="H301" s="120"/>
      <c r="I301" s="120"/>
    </row>
    <row r="302" spans="2:9" s="119" customFormat="1" ht="19.5" customHeight="1">
      <c r="B302" s="120"/>
      <c r="E302" s="120"/>
      <c r="F302" s="120"/>
      <c r="G302" s="120"/>
      <c r="H302" s="120"/>
      <c r="I302" s="120"/>
    </row>
    <row r="303" spans="2:9" s="119" customFormat="1" ht="19.5" customHeight="1">
      <c r="B303" s="120"/>
      <c r="E303" s="120"/>
      <c r="F303" s="120"/>
      <c r="G303" s="120"/>
      <c r="H303" s="120"/>
      <c r="I303" s="120"/>
    </row>
    <row r="304" spans="2:9" s="119" customFormat="1" ht="19.5" customHeight="1">
      <c r="B304" s="120"/>
      <c r="E304" s="120"/>
      <c r="F304" s="120"/>
      <c r="G304" s="120"/>
      <c r="H304" s="120"/>
      <c r="I304" s="120"/>
    </row>
    <row r="305" spans="2:9" s="119" customFormat="1" ht="19.5" customHeight="1">
      <c r="B305" s="120"/>
      <c r="E305" s="120"/>
      <c r="F305" s="120"/>
      <c r="G305" s="120"/>
      <c r="H305" s="120"/>
      <c r="I305" s="120"/>
    </row>
    <row r="306" spans="2:9" s="119" customFormat="1" ht="19.5" customHeight="1">
      <c r="B306" s="120"/>
      <c r="E306" s="120"/>
      <c r="F306" s="120"/>
      <c r="G306" s="120"/>
      <c r="H306" s="120"/>
      <c r="I306" s="120"/>
    </row>
    <row r="307" spans="2:9" s="119" customFormat="1" ht="19.5" customHeight="1">
      <c r="B307" s="120"/>
      <c r="E307" s="120"/>
      <c r="F307" s="120"/>
      <c r="G307" s="120"/>
      <c r="H307" s="120"/>
      <c r="I307" s="120"/>
    </row>
    <row r="308" ht="19.5" customHeight="1">
      <c r="A308" s="124"/>
    </row>
  </sheetData>
  <mergeCells count="4">
    <mergeCell ref="C125:D125"/>
    <mergeCell ref="C126:D126"/>
    <mergeCell ref="C128:D128"/>
    <mergeCell ref="C129:D129"/>
  </mergeCells>
  <printOptions/>
  <pageMargins left="0.36" right="0.4" top="1" bottom="1" header="0.4921259845" footer="0.4921259845"/>
  <pageSetup horizontalDpi="600" verticalDpi="600" orientation="portrait" paperSize="9" r:id="rId1"/>
  <headerFooter alignWithMargins="0">
    <oddHeader>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1">
      <selection activeCell="B1" sqref="B1"/>
    </sheetView>
  </sheetViews>
  <sheetFormatPr defaultColWidth="11.421875" defaultRowHeight="19.5" customHeight="1"/>
  <cols>
    <col min="1" max="1" width="4.421875" style="125" customWidth="1"/>
    <col min="2" max="2" width="7.421875" style="128" customWidth="1"/>
    <col min="3" max="3" width="25.7109375" style="125" bestFit="1" customWidth="1"/>
    <col min="4" max="4" width="5.7109375" style="125" customWidth="1"/>
    <col min="5" max="5" width="10.140625" style="128" customWidth="1"/>
    <col min="6" max="9" width="10.7109375" style="128" customWidth="1"/>
    <col min="10" max="16384" width="11.421875" style="125" customWidth="1"/>
  </cols>
  <sheetData>
    <row r="1" spans="1:9" s="119" customFormat="1" ht="19.5" customHeight="1">
      <c r="A1" s="117"/>
      <c r="B1" s="118" t="s">
        <v>213</v>
      </c>
      <c r="E1" s="120"/>
      <c r="F1" s="120"/>
      <c r="G1" s="120"/>
      <c r="H1" s="120"/>
      <c r="I1" s="120"/>
    </row>
    <row r="3" spans="2:9" s="121" customFormat="1" ht="19.5" customHeight="1">
      <c r="B3" s="122" t="s">
        <v>19</v>
      </c>
      <c r="C3" s="121" t="s">
        <v>21</v>
      </c>
      <c r="D3" s="122" t="s">
        <v>1</v>
      </c>
      <c r="E3" s="122" t="s">
        <v>20</v>
      </c>
      <c r="F3" s="122" t="s">
        <v>24</v>
      </c>
      <c r="G3" s="122" t="s">
        <v>23</v>
      </c>
      <c r="H3" s="122" t="s">
        <v>25</v>
      </c>
      <c r="I3" s="122" t="s">
        <v>22</v>
      </c>
    </row>
    <row r="4" spans="2:9" s="121" customFormat="1" ht="19.5" customHeight="1">
      <c r="B4" s="70"/>
      <c r="C4" s="71"/>
      <c r="D4" s="70"/>
      <c r="E4" s="70"/>
      <c r="F4" s="122"/>
      <c r="G4" s="122"/>
      <c r="H4" s="122"/>
      <c r="I4" s="122"/>
    </row>
    <row r="5" spans="1:9" s="121" customFormat="1" ht="19.5" customHeight="1">
      <c r="A5" s="123"/>
      <c r="B5" s="30"/>
      <c r="C5" s="29"/>
      <c r="D5" s="30"/>
      <c r="E5" s="30"/>
      <c r="F5" s="122"/>
      <c r="G5" s="122"/>
      <c r="H5" s="122"/>
      <c r="I5" s="122"/>
    </row>
    <row r="6" spans="1:9" s="121" customFormat="1" ht="19.5" customHeight="1">
      <c r="A6" s="123"/>
      <c r="B6" s="30"/>
      <c r="C6" s="29"/>
      <c r="D6" s="30"/>
      <c r="E6" s="30"/>
      <c r="F6" s="122"/>
      <c r="G6" s="122"/>
      <c r="H6" s="122"/>
      <c r="I6" s="122"/>
    </row>
    <row r="7" spans="1:9" s="121" customFormat="1" ht="19.5" customHeight="1">
      <c r="A7" s="123"/>
      <c r="B7" s="30"/>
      <c r="C7" s="29"/>
      <c r="D7" s="30"/>
      <c r="E7" s="30"/>
      <c r="F7" s="122"/>
      <c r="G7" s="122"/>
      <c r="H7" s="122"/>
      <c r="I7" s="122"/>
    </row>
    <row r="8" spans="1:9" s="121" customFormat="1" ht="19.5" customHeight="1">
      <c r="A8" s="123"/>
      <c r="B8" s="30"/>
      <c r="C8" s="29"/>
      <c r="D8" s="30"/>
      <c r="E8" s="30"/>
      <c r="F8" s="122"/>
      <c r="G8" s="122"/>
      <c r="H8" s="122"/>
      <c r="I8" s="122"/>
    </row>
    <row r="9" spans="1:9" s="121" customFormat="1" ht="19.5" customHeight="1">
      <c r="A9" s="123"/>
      <c r="B9" s="30"/>
      <c r="C9" s="29"/>
      <c r="D9" s="30"/>
      <c r="E9" s="30"/>
      <c r="F9" s="122"/>
      <c r="G9" s="122"/>
      <c r="H9" s="122"/>
      <c r="I9" s="122"/>
    </row>
    <row r="10" spans="1:9" s="121" customFormat="1" ht="19.5" customHeight="1">
      <c r="A10" s="123"/>
      <c r="B10" s="30"/>
      <c r="C10" s="29"/>
      <c r="D10" s="30"/>
      <c r="E10" s="30"/>
      <c r="F10" s="122"/>
      <c r="G10" s="122"/>
      <c r="H10" s="122"/>
      <c r="I10" s="122"/>
    </row>
    <row r="11" spans="1:9" s="121" customFormat="1" ht="19.5" customHeight="1">
      <c r="A11" s="123"/>
      <c r="B11" s="30"/>
      <c r="C11" s="29"/>
      <c r="D11" s="30"/>
      <c r="E11" s="30"/>
      <c r="F11" s="122"/>
      <c r="G11" s="122"/>
      <c r="H11" s="122"/>
      <c r="I11" s="122"/>
    </row>
    <row r="12" spans="1:9" s="121" customFormat="1" ht="19.5" customHeight="1">
      <c r="A12" s="123"/>
      <c r="B12" s="30"/>
      <c r="C12" s="29"/>
      <c r="D12" s="30"/>
      <c r="E12" s="30"/>
      <c r="F12" s="122"/>
      <c r="G12" s="122"/>
      <c r="H12" s="122"/>
      <c r="I12" s="122"/>
    </row>
    <row r="13" spans="1:9" s="121" customFormat="1" ht="19.5" customHeight="1">
      <c r="A13" s="123"/>
      <c r="B13" s="30"/>
      <c r="C13" s="29"/>
      <c r="D13" s="30"/>
      <c r="E13" s="30"/>
      <c r="F13" s="122"/>
      <c r="G13" s="122"/>
      <c r="H13" s="122"/>
      <c r="I13" s="122"/>
    </row>
    <row r="14" spans="1:9" s="121" customFormat="1" ht="19.5" customHeight="1">
      <c r="A14" s="123"/>
      <c r="B14" s="30"/>
      <c r="C14" s="29"/>
      <c r="D14" s="30"/>
      <c r="E14" s="30"/>
      <c r="F14" s="122"/>
      <c r="G14" s="122"/>
      <c r="H14" s="122"/>
      <c r="I14" s="122"/>
    </row>
    <row r="15" spans="1:9" s="121" customFormat="1" ht="19.5" customHeight="1">
      <c r="A15" s="123"/>
      <c r="B15" s="70"/>
      <c r="C15" s="71"/>
      <c r="D15" s="70"/>
      <c r="E15" s="70"/>
      <c r="F15" s="122"/>
      <c r="G15" s="122"/>
      <c r="H15" s="122"/>
      <c r="I15" s="122"/>
    </row>
    <row r="16" spans="1:9" s="121" customFormat="1" ht="19.5" customHeight="1">
      <c r="A16" s="123"/>
      <c r="B16" s="30"/>
      <c r="C16" s="29"/>
      <c r="D16" s="30"/>
      <c r="E16" s="30"/>
      <c r="F16" s="122"/>
      <c r="G16" s="122"/>
      <c r="H16" s="122"/>
      <c r="I16" s="122"/>
    </row>
    <row r="17" spans="1:9" s="121" customFormat="1" ht="19.5" customHeight="1">
      <c r="A17" s="123"/>
      <c r="B17" s="30"/>
      <c r="C17" s="29"/>
      <c r="D17" s="30"/>
      <c r="E17" s="30"/>
      <c r="F17" s="122"/>
      <c r="G17" s="122"/>
      <c r="H17" s="122"/>
      <c r="I17" s="122"/>
    </row>
    <row r="18" spans="1:9" s="121" customFormat="1" ht="19.5" customHeight="1">
      <c r="A18" s="123"/>
      <c r="B18" s="30"/>
      <c r="C18" s="29"/>
      <c r="D18" s="30"/>
      <c r="E18" s="30"/>
      <c r="F18" s="122"/>
      <c r="G18" s="122"/>
      <c r="H18" s="122"/>
      <c r="I18" s="122"/>
    </row>
    <row r="19" spans="1:9" s="121" customFormat="1" ht="19.5" customHeight="1">
      <c r="A19" s="123"/>
      <c r="B19" s="70"/>
      <c r="C19" s="71"/>
      <c r="D19" s="70"/>
      <c r="E19" s="70"/>
      <c r="F19" s="122"/>
      <c r="G19" s="122"/>
      <c r="H19" s="122"/>
      <c r="I19" s="122"/>
    </row>
    <row r="20" spans="1:9" s="121" customFormat="1" ht="19.5" customHeight="1">
      <c r="A20" s="123"/>
      <c r="B20" s="30"/>
      <c r="C20" s="29"/>
      <c r="D20" s="30"/>
      <c r="E20" s="30"/>
      <c r="F20" s="122"/>
      <c r="G20" s="122"/>
      <c r="H20" s="122"/>
      <c r="I20" s="122"/>
    </row>
    <row r="21" spans="1:9" s="121" customFormat="1" ht="19.5" customHeight="1">
      <c r="A21" s="123"/>
      <c r="B21" s="30"/>
      <c r="C21" s="29"/>
      <c r="D21" s="30"/>
      <c r="E21" s="30"/>
      <c r="F21" s="122"/>
      <c r="G21" s="122"/>
      <c r="H21" s="122"/>
      <c r="I21" s="122"/>
    </row>
    <row r="22" spans="1:9" s="121" customFormat="1" ht="19.5" customHeight="1">
      <c r="A22" s="123"/>
      <c r="B22" s="30"/>
      <c r="C22" s="29"/>
      <c r="D22" s="30"/>
      <c r="E22" s="30"/>
      <c r="F22" s="122"/>
      <c r="G22" s="122"/>
      <c r="H22" s="122"/>
      <c r="I22" s="122"/>
    </row>
    <row r="28" ht="19.5" customHeight="1">
      <c r="A28" s="124"/>
    </row>
    <row r="35" ht="19.5" customHeight="1">
      <c r="A35" s="124"/>
    </row>
    <row r="36" ht="19.5" customHeight="1">
      <c r="A36" s="128"/>
    </row>
    <row r="37" ht="19.5" customHeight="1">
      <c r="A37" s="128"/>
    </row>
    <row r="38" ht="19.5" customHeight="1">
      <c r="A38" s="128"/>
    </row>
    <row r="39" ht="19.5" customHeight="1">
      <c r="A39" s="128"/>
    </row>
    <row r="40" ht="19.5" customHeight="1">
      <c r="A40" s="128"/>
    </row>
    <row r="41" ht="19.5" customHeight="1">
      <c r="A41" s="128"/>
    </row>
    <row r="43" ht="19.5" customHeight="1">
      <c r="A43" s="124"/>
    </row>
    <row r="50" ht="19.5" customHeight="1">
      <c r="A50" s="124"/>
    </row>
    <row r="51" ht="19.5" customHeight="1">
      <c r="A51" s="124"/>
    </row>
    <row r="59" ht="19.5" customHeight="1">
      <c r="A59" s="124"/>
    </row>
    <row r="60" ht="19.5" customHeight="1">
      <c r="A60" s="124"/>
    </row>
    <row r="69" ht="19.5" customHeight="1">
      <c r="A69" s="124"/>
    </row>
    <row r="78" ht="19.5" customHeight="1">
      <c r="A78" s="124"/>
    </row>
    <row r="87" ht="19.5" customHeight="1">
      <c r="A87" s="124"/>
    </row>
    <row r="88" ht="19.5" customHeight="1">
      <c r="A88" s="124"/>
    </row>
    <row r="98" ht="19.5" customHeight="1">
      <c r="A98" s="124"/>
    </row>
    <row r="102" ht="19.5" customHeight="1">
      <c r="A102" s="126"/>
    </row>
    <row r="105" ht="19.5" customHeight="1">
      <c r="A105" s="124"/>
    </row>
    <row r="113" ht="19.5" customHeight="1">
      <c r="A113" s="124"/>
    </row>
    <row r="122" ht="19.5" customHeight="1">
      <c r="A122" s="124"/>
    </row>
    <row r="124" spans="3:4" ht="19.5" customHeight="1">
      <c r="C124" s="217"/>
      <c r="D124" s="217"/>
    </row>
    <row r="125" spans="3:4" ht="19.5" customHeight="1">
      <c r="C125" s="217"/>
      <c r="D125" s="217"/>
    </row>
    <row r="127" spans="3:4" ht="19.5" customHeight="1">
      <c r="C127" s="217"/>
      <c r="D127" s="217"/>
    </row>
    <row r="128" spans="3:4" ht="19.5" customHeight="1">
      <c r="C128" s="217"/>
      <c r="D128" s="217"/>
    </row>
    <row r="130" ht="19.5" customHeight="1">
      <c r="A130" s="124"/>
    </row>
    <row r="138" ht="19.5" customHeight="1">
      <c r="A138" s="124"/>
    </row>
    <row r="145" spans="2:9" s="129" customFormat="1" ht="19.5" customHeight="1">
      <c r="B145" s="130"/>
      <c r="E145" s="130"/>
      <c r="F145" s="130"/>
      <c r="G145" s="130"/>
      <c r="H145" s="130"/>
      <c r="I145" s="130"/>
    </row>
    <row r="146" spans="1:9" s="129" customFormat="1" ht="19.5" customHeight="1">
      <c r="A146" s="124"/>
      <c r="B146" s="130"/>
      <c r="E146" s="130"/>
      <c r="F146" s="130"/>
      <c r="G146" s="130"/>
      <c r="H146" s="130"/>
      <c r="I146" s="130"/>
    </row>
    <row r="147" spans="1:9" s="133" customFormat="1" ht="19.5" customHeight="1">
      <c r="A147" s="131"/>
      <c r="B147" s="132"/>
      <c r="E147" s="132"/>
      <c r="F147" s="132"/>
      <c r="G147" s="132"/>
      <c r="H147" s="132"/>
      <c r="I147" s="132"/>
    </row>
    <row r="148" spans="2:9" s="133" customFormat="1" ht="19.5" customHeight="1">
      <c r="B148" s="132"/>
      <c r="E148" s="132"/>
      <c r="F148" s="132"/>
      <c r="G148" s="132"/>
      <c r="H148" s="132"/>
      <c r="I148" s="132"/>
    </row>
    <row r="149" spans="2:9" s="133" customFormat="1" ht="19.5" customHeight="1">
      <c r="B149" s="132"/>
      <c r="E149" s="132"/>
      <c r="F149" s="132"/>
      <c r="G149" s="132"/>
      <c r="H149" s="132"/>
      <c r="I149" s="132"/>
    </row>
    <row r="150" spans="2:9" s="133" customFormat="1" ht="19.5" customHeight="1">
      <c r="B150" s="132"/>
      <c r="E150" s="132"/>
      <c r="F150" s="132"/>
      <c r="G150" s="132"/>
      <c r="H150" s="132"/>
      <c r="I150" s="132"/>
    </row>
    <row r="151" spans="2:9" s="133" customFormat="1" ht="19.5" customHeight="1">
      <c r="B151" s="132"/>
      <c r="E151" s="132"/>
      <c r="F151" s="132"/>
      <c r="G151" s="132"/>
      <c r="H151" s="132"/>
      <c r="I151" s="132"/>
    </row>
    <row r="152" spans="2:9" s="133" customFormat="1" ht="19.5" customHeight="1">
      <c r="B152" s="132"/>
      <c r="E152" s="132"/>
      <c r="F152" s="132"/>
      <c r="G152" s="132"/>
      <c r="H152" s="132"/>
      <c r="I152" s="132"/>
    </row>
    <row r="153" spans="2:9" s="133" customFormat="1" ht="19.5" customHeight="1">
      <c r="B153" s="132"/>
      <c r="E153" s="132"/>
      <c r="F153" s="132"/>
      <c r="G153" s="132"/>
      <c r="H153" s="132"/>
      <c r="I153" s="132"/>
    </row>
    <row r="154" ht="19.5" customHeight="1">
      <c r="A154" s="124"/>
    </row>
    <row r="162" ht="19.5" customHeight="1">
      <c r="A162" s="124"/>
    </row>
    <row r="163" ht="19.5" customHeight="1">
      <c r="A163" s="128"/>
    </row>
    <row r="164" ht="19.5" customHeight="1">
      <c r="A164" s="128"/>
    </row>
    <row r="165" ht="19.5" customHeight="1">
      <c r="A165" s="128"/>
    </row>
    <row r="166" ht="19.5" customHeight="1">
      <c r="A166" s="128"/>
    </row>
    <row r="167" ht="19.5" customHeight="1">
      <c r="A167" s="128"/>
    </row>
    <row r="168" ht="19.5" customHeight="1">
      <c r="A168" s="128"/>
    </row>
    <row r="169" ht="19.5" customHeight="1">
      <c r="A169" s="128"/>
    </row>
    <row r="171" ht="19.5" customHeight="1">
      <c r="A171" s="124"/>
    </row>
    <row r="172" ht="19.5" customHeight="1">
      <c r="A172" s="128"/>
    </row>
    <row r="173" ht="19.5" customHeight="1">
      <c r="A173" s="128"/>
    </row>
    <row r="174" ht="19.5" customHeight="1">
      <c r="A174" s="128"/>
    </row>
    <row r="175" ht="19.5" customHeight="1">
      <c r="A175" s="128"/>
    </row>
    <row r="176" ht="19.5" customHeight="1">
      <c r="A176" s="128"/>
    </row>
    <row r="177" ht="19.5" customHeight="1">
      <c r="A177" s="128"/>
    </row>
    <row r="179" ht="19.5" customHeight="1">
      <c r="A179" s="124"/>
    </row>
    <row r="180" ht="19.5" customHeight="1">
      <c r="A180" s="128"/>
    </row>
    <row r="181" ht="19.5" customHeight="1">
      <c r="A181" s="128"/>
    </row>
    <row r="182" ht="19.5" customHeight="1">
      <c r="A182" s="128"/>
    </row>
    <row r="183" ht="19.5" customHeight="1">
      <c r="A183" s="128"/>
    </row>
    <row r="184" ht="19.5" customHeight="1">
      <c r="A184" s="128"/>
    </row>
    <row r="185" ht="19.5" customHeight="1">
      <c r="A185" s="124"/>
    </row>
    <row r="186" ht="19.5" customHeight="1">
      <c r="A186" s="128"/>
    </row>
    <row r="187" ht="19.5" customHeight="1">
      <c r="A187" s="128"/>
    </row>
    <row r="188" ht="19.5" customHeight="1">
      <c r="A188" s="128"/>
    </row>
    <row r="189" ht="19.5" customHeight="1">
      <c r="A189" s="128"/>
    </row>
    <row r="190" ht="19.5" customHeight="1">
      <c r="A190" s="128"/>
    </row>
    <row r="191" ht="19.5" customHeight="1">
      <c r="A191" s="124"/>
    </row>
    <row r="198" ht="19.5" customHeight="1">
      <c r="A198" s="124"/>
    </row>
    <row r="203" ht="19.5" customHeight="1">
      <c r="A203" s="128"/>
    </row>
    <row r="204" ht="19.5" customHeight="1">
      <c r="A204" s="124"/>
    </row>
    <row r="220" ht="19.5" customHeight="1">
      <c r="A220" s="124"/>
    </row>
    <row r="231" ht="19.5" customHeight="1">
      <c r="A231" s="124"/>
    </row>
    <row r="234" spans="1:9" s="127" customFormat="1" ht="19.5" customHeight="1">
      <c r="A234" s="125"/>
      <c r="B234" s="128"/>
      <c r="C234" s="134"/>
      <c r="E234" s="135"/>
      <c r="F234" s="135"/>
      <c r="G234" s="135"/>
      <c r="H234" s="135"/>
      <c r="I234" s="135"/>
    </row>
    <row r="235" spans="2:9" s="127" customFormat="1" ht="19.5" customHeight="1">
      <c r="B235" s="135"/>
      <c r="E235" s="135"/>
      <c r="F235" s="135"/>
      <c r="G235" s="135"/>
      <c r="H235" s="135"/>
      <c r="I235" s="135"/>
    </row>
    <row r="236" spans="2:9" s="127" customFormat="1" ht="19.5" customHeight="1">
      <c r="B236" s="135"/>
      <c r="E236" s="135"/>
      <c r="F236" s="135"/>
      <c r="G236" s="135"/>
      <c r="H236" s="135"/>
      <c r="I236" s="135"/>
    </row>
    <row r="237" spans="2:9" s="127" customFormat="1" ht="19.5" customHeight="1">
      <c r="B237" s="135"/>
      <c r="E237" s="135"/>
      <c r="F237" s="135"/>
      <c r="G237" s="135"/>
      <c r="H237" s="135"/>
      <c r="I237" s="135"/>
    </row>
    <row r="238" spans="2:9" s="127" customFormat="1" ht="19.5" customHeight="1">
      <c r="B238" s="135"/>
      <c r="E238" s="135"/>
      <c r="F238" s="135"/>
      <c r="G238" s="135"/>
      <c r="H238" s="135"/>
      <c r="I238" s="135"/>
    </row>
    <row r="239" spans="2:9" s="127" customFormat="1" ht="19.5" customHeight="1">
      <c r="B239" s="135"/>
      <c r="E239" s="135"/>
      <c r="F239" s="135"/>
      <c r="G239" s="135"/>
      <c r="H239" s="135"/>
      <c r="I239" s="135"/>
    </row>
    <row r="240" spans="2:9" s="127" customFormat="1" ht="19.5" customHeight="1">
      <c r="B240" s="135"/>
      <c r="E240" s="135"/>
      <c r="F240" s="135"/>
      <c r="G240" s="135"/>
      <c r="H240" s="135"/>
      <c r="I240" s="135"/>
    </row>
    <row r="241" ht="19.5" customHeight="1">
      <c r="A241" s="124"/>
    </row>
    <row r="245" ht="19.5" customHeight="1">
      <c r="A245" s="126"/>
    </row>
    <row r="252" ht="19.5" customHeight="1">
      <c r="A252" s="124"/>
    </row>
    <row r="266" ht="19.5" customHeight="1">
      <c r="A266" s="124"/>
    </row>
    <row r="274" ht="19.5" customHeight="1">
      <c r="A274" s="124"/>
    </row>
    <row r="290" ht="19.5" customHeight="1">
      <c r="A290" s="124"/>
    </row>
    <row r="291" spans="2:9" s="119" customFormat="1" ht="19.5" customHeight="1">
      <c r="B291" s="128"/>
      <c r="C291" s="125"/>
      <c r="D291" s="136"/>
      <c r="E291" s="120"/>
      <c r="F291" s="120"/>
      <c r="G291" s="120"/>
      <c r="H291" s="120"/>
      <c r="I291" s="120"/>
    </row>
    <row r="292" spans="2:9" s="119" customFormat="1" ht="19.5" customHeight="1">
      <c r="B292" s="120"/>
      <c r="E292" s="120"/>
      <c r="F292" s="120"/>
      <c r="G292" s="120"/>
      <c r="H292" s="120"/>
      <c r="I292" s="120"/>
    </row>
    <row r="293" spans="2:9" s="119" customFormat="1" ht="19.5" customHeight="1">
      <c r="B293" s="120"/>
      <c r="E293" s="120"/>
      <c r="F293" s="120"/>
      <c r="G293" s="120"/>
      <c r="H293" s="120"/>
      <c r="I293" s="120"/>
    </row>
    <row r="294" spans="2:9" s="119" customFormat="1" ht="19.5" customHeight="1">
      <c r="B294" s="120"/>
      <c r="E294" s="120"/>
      <c r="F294" s="120"/>
      <c r="G294" s="120"/>
      <c r="H294" s="120"/>
      <c r="I294" s="120"/>
    </row>
    <row r="295" spans="2:9" s="119" customFormat="1" ht="19.5" customHeight="1">
      <c r="B295" s="120"/>
      <c r="E295" s="120"/>
      <c r="F295" s="120"/>
      <c r="G295" s="120"/>
      <c r="H295" s="120"/>
      <c r="I295" s="120"/>
    </row>
    <row r="296" spans="2:9" s="119" customFormat="1" ht="19.5" customHeight="1">
      <c r="B296" s="120"/>
      <c r="E296" s="120"/>
      <c r="F296" s="120"/>
      <c r="G296" s="120"/>
      <c r="H296" s="120"/>
      <c r="I296" s="120"/>
    </row>
    <row r="297" spans="2:9" s="119" customFormat="1" ht="19.5" customHeight="1">
      <c r="B297" s="120"/>
      <c r="E297" s="120"/>
      <c r="F297" s="120"/>
      <c r="G297" s="120"/>
      <c r="H297" s="120"/>
      <c r="I297" s="120"/>
    </row>
    <row r="298" spans="2:9" s="119" customFormat="1" ht="19.5" customHeight="1">
      <c r="B298" s="120"/>
      <c r="E298" s="120"/>
      <c r="F298" s="120"/>
      <c r="G298" s="120"/>
      <c r="H298" s="120"/>
      <c r="I298" s="120"/>
    </row>
    <row r="299" spans="2:9" s="119" customFormat="1" ht="19.5" customHeight="1">
      <c r="B299" s="120"/>
      <c r="E299" s="120"/>
      <c r="F299" s="120"/>
      <c r="G299" s="120"/>
      <c r="H299" s="120"/>
      <c r="I299" s="120"/>
    </row>
    <row r="300" spans="2:9" s="119" customFormat="1" ht="19.5" customHeight="1">
      <c r="B300" s="120"/>
      <c r="E300" s="120"/>
      <c r="F300" s="120"/>
      <c r="G300" s="120"/>
      <c r="H300" s="120"/>
      <c r="I300" s="120"/>
    </row>
    <row r="301" spans="2:9" s="119" customFormat="1" ht="19.5" customHeight="1">
      <c r="B301" s="120"/>
      <c r="E301" s="120"/>
      <c r="F301" s="120"/>
      <c r="G301" s="120"/>
      <c r="H301" s="120"/>
      <c r="I301" s="120"/>
    </row>
    <row r="302" spans="2:9" s="119" customFormat="1" ht="19.5" customHeight="1">
      <c r="B302" s="120"/>
      <c r="E302" s="120"/>
      <c r="F302" s="120"/>
      <c r="G302" s="120"/>
      <c r="H302" s="120"/>
      <c r="I302" s="120"/>
    </row>
    <row r="303" spans="2:9" s="119" customFormat="1" ht="19.5" customHeight="1">
      <c r="B303" s="120"/>
      <c r="E303" s="120"/>
      <c r="F303" s="120"/>
      <c r="G303" s="120"/>
      <c r="H303" s="120"/>
      <c r="I303" s="120"/>
    </row>
    <row r="304" spans="2:9" s="119" customFormat="1" ht="19.5" customHeight="1">
      <c r="B304" s="120"/>
      <c r="E304" s="120"/>
      <c r="F304" s="120"/>
      <c r="G304" s="120"/>
      <c r="H304" s="120"/>
      <c r="I304" s="120"/>
    </row>
    <row r="305" spans="2:9" s="119" customFormat="1" ht="19.5" customHeight="1">
      <c r="B305" s="120"/>
      <c r="E305" s="120"/>
      <c r="F305" s="120"/>
      <c r="G305" s="120"/>
      <c r="H305" s="120"/>
      <c r="I305" s="120"/>
    </row>
    <row r="306" spans="2:9" s="119" customFormat="1" ht="19.5" customHeight="1">
      <c r="B306" s="120"/>
      <c r="E306" s="120"/>
      <c r="F306" s="120"/>
      <c r="G306" s="120"/>
      <c r="H306" s="120"/>
      <c r="I306" s="120"/>
    </row>
    <row r="307" ht="19.5" customHeight="1">
      <c r="A307" s="124"/>
    </row>
  </sheetData>
  <mergeCells count="4">
    <mergeCell ref="C124:D124"/>
    <mergeCell ref="C125:D125"/>
    <mergeCell ref="C127:D127"/>
    <mergeCell ref="C128:D128"/>
  </mergeCells>
  <printOptions/>
  <pageMargins left="0.36" right="0.44" top="1" bottom="1" header="0.4921259845" footer="0.4921259845"/>
  <pageSetup horizontalDpi="600" verticalDpi="600" orientation="portrait" paperSize="9" r:id="rId1"/>
  <headerFooter alignWithMargins="0">
    <oddHeader>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8"/>
  <sheetViews>
    <sheetView workbookViewId="0" topLeftCell="A1">
      <selection activeCell="C7" sqref="C7"/>
    </sheetView>
  </sheetViews>
  <sheetFormatPr defaultColWidth="11.421875" defaultRowHeight="19.5" customHeight="1"/>
  <cols>
    <col min="1" max="1" width="4.421875" style="125" customWidth="1"/>
    <col min="2" max="2" width="7.421875" style="128" customWidth="1"/>
    <col min="3" max="3" width="25.7109375" style="125" bestFit="1" customWidth="1"/>
    <col min="4" max="4" width="5.7109375" style="125" customWidth="1"/>
    <col min="5" max="5" width="10.140625" style="128" customWidth="1"/>
    <col min="6" max="9" width="10.7109375" style="128" customWidth="1"/>
    <col min="10" max="16384" width="11.421875" style="125" customWidth="1"/>
  </cols>
  <sheetData>
    <row r="1" spans="1:9" s="119" customFormat="1" ht="19.5" customHeight="1">
      <c r="A1" s="117"/>
      <c r="B1" s="118" t="s">
        <v>214</v>
      </c>
      <c r="E1" s="120"/>
      <c r="F1" s="120"/>
      <c r="G1" s="120"/>
      <c r="H1" s="120"/>
      <c r="I1" s="120"/>
    </row>
    <row r="3" spans="2:9" s="121" customFormat="1" ht="19.5" customHeight="1">
      <c r="B3" s="122" t="s">
        <v>19</v>
      </c>
      <c r="C3" s="121" t="s">
        <v>21</v>
      </c>
      <c r="D3" s="122" t="s">
        <v>1</v>
      </c>
      <c r="E3" s="122" t="s">
        <v>20</v>
      </c>
      <c r="F3" s="122" t="s">
        <v>24</v>
      </c>
      <c r="G3" s="122" t="s">
        <v>23</v>
      </c>
      <c r="H3" s="122" t="s">
        <v>25</v>
      </c>
      <c r="I3" s="122" t="s">
        <v>22</v>
      </c>
    </row>
    <row r="4" spans="2:9" s="121" customFormat="1" ht="19.5" customHeight="1">
      <c r="B4" s="30"/>
      <c r="C4" s="29"/>
      <c r="D4" s="48"/>
      <c r="E4" s="30"/>
      <c r="F4" s="122"/>
      <c r="G4" s="122"/>
      <c r="H4" s="122"/>
      <c r="I4" s="122"/>
    </row>
    <row r="5" spans="1:9" s="121" customFormat="1" ht="19.5" customHeight="1">
      <c r="A5" s="123"/>
      <c r="B5" s="30"/>
      <c r="C5" s="29"/>
      <c r="D5" s="48"/>
      <c r="E5" s="30"/>
      <c r="F5" s="122"/>
      <c r="G5" s="122"/>
      <c r="H5" s="122"/>
      <c r="I5" s="122"/>
    </row>
    <row r="6" spans="1:9" s="121" customFormat="1" ht="19.5" customHeight="1">
      <c r="A6" s="123"/>
      <c r="B6" s="30"/>
      <c r="C6" s="29"/>
      <c r="D6" s="48"/>
      <c r="E6" s="30"/>
      <c r="F6" s="122"/>
      <c r="G6" s="122"/>
      <c r="H6" s="122"/>
      <c r="I6" s="122"/>
    </row>
    <row r="7" spans="1:9" s="121" customFormat="1" ht="19.5" customHeight="1">
      <c r="A7" s="123"/>
      <c r="B7" s="30"/>
      <c r="C7" s="29"/>
      <c r="D7" s="48"/>
      <c r="E7" s="30"/>
      <c r="F7" s="122"/>
      <c r="G7" s="122"/>
      <c r="H7" s="122"/>
      <c r="I7" s="122"/>
    </row>
    <row r="8" spans="1:9" s="121" customFormat="1" ht="19.5" customHeight="1">
      <c r="A8" s="123"/>
      <c r="B8" s="30"/>
      <c r="C8" s="29"/>
      <c r="D8" s="48"/>
      <c r="E8" s="30"/>
      <c r="F8" s="122"/>
      <c r="G8" s="122"/>
      <c r="H8" s="122"/>
      <c r="I8" s="122"/>
    </row>
    <row r="9" spans="1:9" s="121" customFormat="1" ht="19.5" customHeight="1">
      <c r="A9" s="123"/>
      <c r="B9" s="30"/>
      <c r="C9" s="29"/>
      <c r="D9" s="48"/>
      <c r="E9" s="30"/>
      <c r="F9" s="122"/>
      <c r="G9" s="122"/>
      <c r="H9" s="122"/>
      <c r="I9" s="122"/>
    </row>
    <row r="10" spans="1:9" s="121" customFormat="1" ht="19.5" customHeight="1">
      <c r="A10" s="123"/>
      <c r="B10" s="30"/>
      <c r="C10" s="29"/>
      <c r="D10" s="48"/>
      <c r="E10" s="30"/>
      <c r="F10" s="122"/>
      <c r="G10" s="122"/>
      <c r="H10" s="122"/>
      <c r="I10" s="122"/>
    </row>
    <row r="11" spans="1:9" s="121" customFormat="1" ht="19.5" customHeight="1">
      <c r="A11" s="123"/>
      <c r="B11" s="30"/>
      <c r="C11" s="29"/>
      <c r="D11" s="30"/>
      <c r="E11" s="30"/>
      <c r="F11" s="122"/>
      <c r="G11" s="122"/>
      <c r="H11" s="122"/>
      <c r="I11" s="122"/>
    </row>
    <row r="12" spans="1:9" s="121" customFormat="1" ht="19.5" customHeight="1">
      <c r="A12" s="123"/>
      <c r="B12" s="30"/>
      <c r="C12" s="29"/>
      <c r="D12" s="30"/>
      <c r="E12" s="30"/>
      <c r="F12" s="122"/>
      <c r="G12" s="122"/>
      <c r="H12" s="122"/>
      <c r="I12" s="122"/>
    </row>
    <row r="13" spans="1:9" s="121" customFormat="1" ht="19.5" customHeight="1">
      <c r="A13" s="123"/>
      <c r="B13" s="30"/>
      <c r="C13" s="29"/>
      <c r="D13" s="48"/>
      <c r="E13" s="30"/>
      <c r="F13" s="122"/>
      <c r="G13" s="122"/>
      <c r="H13" s="122"/>
      <c r="I13" s="122"/>
    </row>
    <row r="14" spans="1:9" s="121" customFormat="1" ht="19.5" customHeight="1">
      <c r="A14" s="123"/>
      <c r="B14" s="30"/>
      <c r="C14" s="29"/>
      <c r="D14" s="48"/>
      <c r="E14" s="30"/>
      <c r="F14" s="122"/>
      <c r="G14" s="122"/>
      <c r="H14" s="122"/>
      <c r="I14" s="122"/>
    </row>
    <row r="15" spans="1:9" s="121" customFormat="1" ht="19.5" customHeight="1">
      <c r="A15" s="123"/>
      <c r="B15" s="30"/>
      <c r="C15" s="29"/>
      <c r="D15" s="48"/>
      <c r="E15" s="30"/>
      <c r="F15" s="122"/>
      <c r="G15" s="122"/>
      <c r="H15" s="122"/>
      <c r="I15" s="122"/>
    </row>
    <row r="16" spans="1:9" s="121" customFormat="1" ht="19.5" customHeight="1">
      <c r="A16" s="123"/>
      <c r="B16" s="30"/>
      <c r="C16" s="29"/>
      <c r="D16" s="48"/>
      <c r="E16" s="30"/>
      <c r="F16" s="122"/>
      <c r="G16" s="122"/>
      <c r="H16" s="122"/>
      <c r="I16" s="122"/>
    </row>
    <row r="17" spans="1:9" s="121" customFormat="1" ht="19.5" customHeight="1">
      <c r="A17" s="123"/>
      <c r="B17" s="30"/>
      <c r="C17" s="29"/>
      <c r="D17" s="48"/>
      <c r="E17" s="30"/>
      <c r="F17" s="122"/>
      <c r="G17" s="122"/>
      <c r="H17" s="122"/>
      <c r="I17" s="122"/>
    </row>
    <row r="18" spans="1:9" s="121" customFormat="1" ht="19.5" customHeight="1">
      <c r="A18" s="123"/>
      <c r="B18" s="30"/>
      <c r="C18" s="29"/>
      <c r="D18" s="48"/>
      <c r="E18" s="30"/>
      <c r="F18" s="122"/>
      <c r="G18" s="122"/>
      <c r="H18" s="122"/>
      <c r="I18" s="122"/>
    </row>
    <row r="19" spans="1:9" s="121" customFormat="1" ht="19.5" customHeight="1">
      <c r="A19" s="123"/>
      <c r="B19" s="30"/>
      <c r="C19" s="29"/>
      <c r="D19" s="48"/>
      <c r="E19" s="30"/>
      <c r="F19" s="122"/>
      <c r="G19" s="122"/>
      <c r="H19" s="122"/>
      <c r="I19" s="122"/>
    </row>
    <row r="20" spans="1:9" s="121" customFormat="1" ht="19.5" customHeight="1">
      <c r="A20" s="123"/>
      <c r="B20" s="30"/>
      <c r="C20" s="29"/>
      <c r="D20" s="48"/>
      <c r="E20" s="30"/>
      <c r="F20" s="122"/>
      <c r="G20" s="122"/>
      <c r="H20" s="122"/>
      <c r="I20" s="122"/>
    </row>
    <row r="21" spans="1:9" s="121" customFormat="1" ht="19.5" customHeight="1">
      <c r="A21" s="123"/>
      <c r="B21" s="30"/>
      <c r="C21" s="29"/>
      <c r="D21" s="48"/>
      <c r="E21" s="30"/>
      <c r="F21" s="122"/>
      <c r="G21" s="122"/>
      <c r="H21" s="122"/>
      <c r="I21" s="122"/>
    </row>
    <row r="22" spans="1:9" s="121" customFormat="1" ht="19.5" customHeight="1">
      <c r="A22" s="123"/>
      <c r="B22" s="30"/>
      <c r="C22" s="29"/>
      <c r="D22" s="30"/>
      <c r="E22" s="30"/>
      <c r="F22" s="122"/>
      <c r="G22" s="122"/>
      <c r="H22" s="122"/>
      <c r="I22" s="122"/>
    </row>
    <row r="29" ht="19.5" customHeight="1">
      <c r="A29" s="124"/>
    </row>
    <row r="36" ht="19.5" customHeight="1">
      <c r="A36" s="124"/>
    </row>
    <row r="37" ht="19.5" customHeight="1">
      <c r="A37" s="128"/>
    </row>
    <row r="38" ht="19.5" customHeight="1">
      <c r="A38" s="128"/>
    </row>
    <row r="39" ht="19.5" customHeight="1">
      <c r="A39" s="128"/>
    </row>
    <row r="40" ht="19.5" customHeight="1">
      <c r="A40" s="128"/>
    </row>
    <row r="41" ht="19.5" customHeight="1">
      <c r="A41" s="128"/>
    </row>
    <row r="42" ht="19.5" customHeight="1">
      <c r="A42" s="128"/>
    </row>
    <row r="44" ht="19.5" customHeight="1">
      <c r="A44" s="124"/>
    </row>
    <row r="51" ht="19.5" customHeight="1">
      <c r="A51" s="124"/>
    </row>
    <row r="52" ht="19.5" customHeight="1">
      <c r="A52" s="124"/>
    </row>
    <row r="60" ht="19.5" customHeight="1">
      <c r="A60" s="124"/>
    </row>
    <row r="61" ht="19.5" customHeight="1">
      <c r="A61" s="124"/>
    </row>
    <row r="70" ht="19.5" customHeight="1">
      <c r="A70" s="124"/>
    </row>
    <row r="79" ht="19.5" customHeight="1">
      <c r="A79" s="124"/>
    </row>
    <row r="88" ht="19.5" customHeight="1">
      <c r="A88" s="124"/>
    </row>
    <row r="89" ht="19.5" customHeight="1">
      <c r="A89" s="124"/>
    </row>
    <row r="99" ht="19.5" customHeight="1">
      <c r="A99" s="124"/>
    </row>
    <row r="103" ht="19.5" customHeight="1">
      <c r="A103" s="126"/>
    </row>
    <row r="106" ht="19.5" customHeight="1">
      <c r="A106" s="124"/>
    </row>
    <row r="114" ht="19.5" customHeight="1">
      <c r="A114" s="124"/>
    </row>
    <row r="123" ht="19.5" customHeight="1">
      <c r="A123" s="124"/>
    </row>
    <row r="125" spans="3:4" ht="19.5" customHeight="1">
      <c r="C125" s="217"/>
      <c r="D125" s="217"/>
    </row>
    <row r="126" spans="3:4" ht="19.5" customHeight="1">
      <c r="C126" s="217"/>
      <c r="D126" s="217"/>
    </row>
    <row r="128" spans="3:4" ht="19.5" customHeight="1">
      <c r="C128" s="217"/>
      <c r="D128" s="217"/>
    </row>
    <row r="129" spans="3:4" ht="19.5" customHeight="1">
      <c r="C129" s="217"/>
      <c r="D129" s="217"/>
    </row>
    <row r="131" ht="19.5" customHeight="1">
      <c r="A131" s="124"/>
    </row>
    <row r="139" ht="19.5" customHeight="1">
      <c r="A139" s="124"/>
    </row>
    <row r="146" spans="2:9" s="129" customFormat="1" ht="19.5" customHeight="1">
      <c r="B146" s="130"/>
      <c r="E146" s="130"/>
      <c r="F146" s="130"/>
      <c r="G146" s="130"/>
      <c r="H146" s="130"/>
      <c r="I146" s="130"/>
    </row>
    <row r="147" spans="1:9" s="129" customFormat="1" ht="19.5" customHeight="1">
      <c r="A147" s="124"/>
      <c r="B147" s="130"/>
      <c r="E147" s="130"/>
      <c r="F147" s="130"/>
      <c r="G147" s="130"/>
      <c r="H147" s="130"/>
      <c r="I147" s="130"/>
    </row>
    <row r="148" spans="1:9" s="133" customFormat="1" ht="19.5" customHeight="1">
      <c r="A148" s="131"/>
      <c r="B148" s="132"/>
      <c r="E148" s="132"/>
      <c r="F148" s="132"/>
      <c r="G148" s="132"/>
      <c r="H148" s="132"/>
      <c r="I148" s="132"/>
    </row>
    <row r="149" spans="2:9" s="133" customFormat="1" ht="19.5" customHeight="1">
      <c r="B149" s="132"/>
      <c r="E149" s="132"/>
      <c r="F149" s="132"/>
      <c r="G149" s="132"/>
      <c r="H149" s="132"/>
      <c r="I149" s="132"/>
    </row>
    <row r="150" spans="2:9" s="133" customFormat="1" ht="19.5" customHeight="1">
      <c r="B150" s="132"/>
      <c r="E150" s="132"/>
      <c r="F150" s="132"/>
      <c r="G150" s="132"/>
      <c r="H150" s="132"/>
      <c r="I150" s="132"/>
    </row>
    <row r="151" spans="2:9" s="133" customFormat="1" ht="19.5" customHeight="1">
      <c r="B151" s="132"/>
      <c r="E151" s="132"/>
      <c r="F151" s="132"/>
      <c r="G151" s="132"/>
      <c r="H151" s="132"/>
      <c r="I151" s="132"/>
    </row>
    <row r="152" spans="2:9" s="133" customFormat="1" ht="19.5" customHeight="1">
      <c r="B152" s="132"/>
      <c r="E152" s="132"/>
      <c r="F152" s="132"/>
      <c r="G152" s="132"/>
      <c r="H152" s="132"/>
      <c r="I152" s="132"/>
    </row>
    <row r="153" spans="2:9" s="133" customFormat="1" ht="19.5" customHeight="1">
      <c r="B153" s="132"/>
      <c r="E153" s="132"/>
      <c r="F153" s="132"/>
      <c r="G153" s="132"/>
      <c r="H153" s="132"/>
      <c r="I153" s="132"/>
    </row>
    <row r="154" spans="2:9" s="133" customFormat="1" ht="19.5" customHeight="1">
      <c r="B154" s="132"/>
      <c r="E154" s="132"/>
      <c r="F154" s="132"/>
      <c r="G154" s="132"/>
      <c r="H154" s="132"/>
      <c r="I154" s="132"/>
    </row>
    <row r="155" ht="19.5" customHeight="1">
      <c r="A155" s="124"/>
    </row>
    <row r="163" ht="19.5" customHeight="1">
      <c r="A163" s="124"/>
    </row>
    <row r="164" ht="19.5" customHeight="1">
      <c r="A164" s="128"/>
    </row>
    <row r="165" ht="19.5" customHeight="1">
      <c r="A165" s="128"/>
    </row>
    <row r="166" ht="19.5" customHeight="1">
      <c r="A166" s="128"/>
    </row>
    <row r="167" ht="19.5" customHeight="1">
      <c r="A167" s="128"/>
    </row>
    <row r="168" ht="19.5" customHeight="1">
      <c r="A168" s="128"/>
    </row>
    <row r="169" ht="19.5" customHeight="1">
      <c r="A169" s="128"/>
    </row>
    <row r="170" ht="19.5" customHeight="1">
      <c r="A170" s="128"/>
    </row>
    <row r="172" ht="19.5" customHeight="1">
      <c r="A172" s="124"/>
    </row>
    <row r="173" ht="19.5" customHeight="1">
      <c r="A173" s="128"/>
    </row>
    <row r="174" ht="19.5" customHeight="1">
      <c r="A174" s="128"/>
    </row>
    <row r="175" ht="19.5" customHeight="1">
      <c r="A175" s="128"/>
    </row>
    <row r="176" ht="19.5" customHeight="1">
      <c r="A176" s="128"/>
    </row>
    <row r="177" ht="19.5" customHeight="1">
      <c r="A177" s="128"/>
    </row>
    <row r="178" ht="19.5" customHeight="1">
      <c r="A178" s="128"/>
    </row>
    <row r="180" ht="19.5" customHeight="1">
      <c r="A180" s="124"/>
    </row>
    <row r="181" ht="19.5" customHeight="1">
      <c r="A181" s="128"/>
    </row>
    <row r="182" ht="19.5" customHeight="1">
      <c r="A182" s="128"/>
    </row>
    <row r="183" ht="19.5" customHeight="1">
      <c r="A183" s="128"/>
    </row>
    <row r="184" ht="19.5" customHeight="1">
      <c r="A184" s="128"/>
    </row>
    <row r="185" ht="19.5" customHeight="1">
      <c r="A185" s="128"/>
    </row>
    <row r="186" ht="19.5" customHeight="1">
      <c r="A186" s="124"/>
    </row>
    <row r="187" ht="19.5" customHeight="1">
      <c r="A187" s="128"/>
    </row>
    <row r="188" ht="19.5" customHeight="1">
      <c r="A188" s="128"/>
    </row>
    <row r="189" ht="19.5" customHeight="1">
      <c r="A189" s="128"/>
    </row>
    <row r="190" ht="19.5" customHeight="1">
      <c r="A190" s="128"/>
    </row>
    <row r="191" ht="19.5" customHeight="1">
      <c r="A191" s="128"/>
    </row>
    <row r="192" ht="19.5" customHeight="1">
      <c r="A192" s="124"/>
    </row>
    <row r="199" ht="19.5" customHeight="1">
      <c r="A199" s="124"/>
    </row>
    <row r="204" ht="19.5" customHeight="1">
      <c r="A204" s="128"/>
    </row>
    <row r="205" ht="19.5" customHeight="1">
      <c r="A205" s="124"/>
    </row>
    <row r="221" ht="19.5" customHeight="1">
      <c r="A221" s="124"/>
    </row>
    <row r="232" ht="19.5" customHeight="1">
      <c r="A232" s="124"/>
    </row>
    <row r="235" spans="1:9" s="127" customFormat="1" ht="19.5" customHeight="1">
      <c r="A235" s="125"/>
      <c r="B235" s="128"/>
      <c r="C235" s="134"/>
      <c r="E235" s="135"/>
      <c r="F235" s="135"/>
      <c r="G235" s="135"/>
      <c r="H235" s="135"/>
      <c r="I235" s="135"/>
    </row>
    <row r="236" spans="2:9" s="127" customFormat="1" ht="19.5" customHeight="1">
      <c r="B236" s="135"/>
      <c r="E236" s="135"/>
      <c r="F236" s="135"/>
      <c r="G236" s="135"/>
      <c r="H236" s="135"/>
      <c r="I236" s="135"/>
    </row>
    <row r="237" spans="2:9" s="127" customFormat="1" ht="19.5" customHeight="1">
      <c r="B237" s="135"/>
      <c r="E237" s="135"/>
      <c r="F237" s="135"/>
      <c r="G237" s="135"/>
      <c r="H237" s="135"/>
      <c r="I237" s="135"/>
    </row>
    <row r="238" spans="2:9" s="127" customFormat="1" ht="19.5" customHeight="1">
      <c r="B238" s="135"/>
      <c r="E238" s="135"/>
      <c r="F238" s="135"/>
      <c r="G238" s="135"/>
      <c r="H238" s="135"/>
      <c r="I238" s="135"/>
    </row>
    <row r="239" spans="2:9" s="127" customFormat="1" ht="19.5" customHeight="1">
      <c r="B239" s="135"/>
      <c r="E239" s="135"/>
      <c r="F239" s="135"/>
      <c r="G239" s="135"/>
      <c r="H239" s="135"/>
      <c r="I239" s="135"/>
    </row>
    <row r="240" spans="2:9" s="127" customFormat="1" ht="19.5" customHeight="1">
      <c r="B240" s="135"/>
      <c r="E240" s="135"/>
      <c r="F240" s="135"/>
      <c r="G240" s="135"/>
      <c r="H240" s="135"/>
      <c r="I240" s="135"/>
    </row>
    <row r="241" spans="2:9" s="127" customFormat="1" ht="19.5" customHeight="1">
      <c r="B241" s="135"/>
      <c r="E241" s="135"/>
      <c r="F241" s="135"/>
      <c r="G241" s="135"/>
      <c r="H241" s="135"/>
      <c r="I241" s="135"/>
    </row>
    <row r="242" ht="19.5" customHeight="1">
      <c r="A242" s="124"/>
    </row>
    <row r="246" ht="19.5" customHeight="1">
      <c r="A246" s="126"/>
    </row>
    <row r="253" ht="19.5" customHeight="1">
      <c r="A253" s="124"/>
    </row>
    <row r="267" ht="19.5" customHeight="1">
      <c r="A267" s="124"/>
    </row>
    <row r="275" ht="19.5" customHeight="1">
      <c r="A275" s="124"/>
    </row>
    <row r="291" ht="19.5" customHeight="1">
      <c r="A291" s="124"/>
    </row>
    <row r="292" spans="2:9" s="119" customFormat="1" ht="19.5" customHeight="1">
      <c r="B292" s="128"/>
      <c r="C292" s="125"/>
      <c r="D292" s="136"/>
      <c r="E292" s="120"/>
      <c r="F292" s="120"/>
      <c r="G292" s="120"/>
      <c r="H292" s="120"/>
      <c r="I292" s="120"/>
    </row>
    <row r="293" spans="2:9" s="119" customFormat="1" ht="19.5" customHeight="1">
      <c r="B293" s="120"/>
      <c r="E293" s="120"/>
      <c r="F293" s="120"/>
      <c r="G293" s="120"/>
      <c r="H293" s="120"/>
      <c r="I293" s="120"/>
    </row>
    <row r="294" spans="2:9" s="119" customFormat="1" ht="19.5" customHeight="1">
      <c r="B294" s="120"/>
      <c r="E294" s="120"/>
      <c r="F294" s="120"/>
      <c r="G294" s="120"/>
      <c r="H294" s="120"/>
      <c r="I294" s="120"/>
    </row>
    <row r="295" spans="2:9" s="119" customFormat="1" ht="19.5" customHeight="1">
      <c r="B295" s="120"/>
      <c r="E295" s="120"/>
      <c r="F295" s="120"/>
      <c r="G295" s="120"/>
      <c r="H295" s="120"/>
      <c r="I295" s="120"/>
    </row>
    <row r="296" spans="2:9" s="119" customFormat="1" ht="19.5" customHeight="1">
      <c r="B296" s="120"/>
      <c r="E296" s="120"/>
      <c r="F296" s="120"/>
      <c r="G296" s="120"/>
      <c r="H296" s="120"/>
      <c r="I296" s="120"/>
    </row>
    <row r="297" spans="2:9" s="119" customFormat="1" ht="19.5" customHeight="1">
      <c r="B297" s="120"/>
      <c r="E297" s="120"/>
      <c r="F297" s="120"/>
      <c r="G297" s="120"/>
      <c r="H297" s="120"/>
      <c r="I297" s="120"/>
    </row>
    <row r="298" spans="2:9" s="119" customFormat="1" ht="19.5" customHeight="1">
      <c r="B298" s="120"/>
      <c r="E298" s="120"/>
      <c r="F298" s="120"/>
      <c r="G298" s="120"/>
      <c r="H298" s="120"/>
      <c r="I298" s="120"/>
    </row>
    <row r="299" spans="2:9" s="119" customFormat="1" ht="19.5" customHeight="1">
      <c r="B299" s="120"/>
      <c r="E299" s="120"/>
      <c r="F299" s="120"/>
      <c r="G299" s="120"/>
      <c r="H299" s="120"/>
      <c r="I299" s="120"/>
    </row>
    <row r="300" spans="2:9" s="119" customFormat="1" ht="19.5" customHeight="1">
      <c r="B300" s="120"/>
      <c r="E300" s="120"/>
      <c r="F300" s="120"/>
      <c r="G300" s="120"/>
      <c r="H300" s="120"/>
      <c r="I300" s="120"/>
    </row>
    <row r="301" spans="2:9" s="119" customFormat="1" ht="19.5" customHeight="1">
      <c r="B301" s="120"/>
      <c r="E301" s="120"/>
      <c r="F301" s="120"/>
      <c r="G301" s="120"/>
      <c r="H301" s="120"/>
      <c r="I301" s="120"/>
    </row>
    <row r="302" spans="2:9" s="119" customFormat="1" ht="19.5" customHeight="1">
      <c r="B302" s="120"/>
      <c r="E302" s="120"/>
      <c r="F302" s="120"/>
      <c r="G302" s="120"/>
      <c r="H302" s="120"/>
      <c r="I302" s="120"/>
    </row>
    <row r="303" spans="2:9" s="119" customFormat="1" ht="19.5" customHeight="1">
      <c r="B303" s="120"/>
      <c r="E303" s="120"/>
      <c r="F303" s="120"/>
      <c r="G303" s="120"/>
      <c r="H303" s="120"/>
      <c r="I303" s="120"/>
    </row>
    <row r="304" spans="2:9" s="119" customFormat="1" ht="19.5" customHeight="1">
      <c r="B304" s="120"/>
      <c r="E304" s="120"/>
      <c r="F304" s="120"/>
      <c r="G304" s="120"/>
      <c r="H304" s="120"/>
      <c r="I304" s="120"/>
    </row>
    <row r="305" spans="2:9" s="119" customFormat="1" ht="19.5" customHeight="1">
      <c r="B305" s="120"/>
      <c r="E305" s="120"/>
      <c r="F305" s="120"/>
      <c r="G305" s="120"/>
      <c r="H305" s="120"/>
      <c r="I305" s="120"/>
    </row>
    <row r="306" spans="2:9" s="119" customFormat="1" ht="19.5" customHeight="1">
      <c r="B306" s="120"/>
      <c r="E306" s="120"/>
      <c r="F306" s="120"/>
      <c r="G306" s="120"/>
      <c r="H306" s="120"/>
      <c r="I306" s="120"/>
    </row>
    <row r="307" spans="2:9" s="119" customFormat="1" ht="19.5" customHeight="1">
      <c r="B307" s="120"/>
      <c r="E307" s="120"/>
      <c r="F307" s="120"/>
      <c r="G307" s="120"/>
      <c r="H307" s="120"/>
      <c r="I307" s="120"/>
    </row>
    <row r="308" ht="19.5" customHeight="1">
      <c r="A308" s="124"/>
    </row>
  </sheetData>
  <mergeCells count="4">
    <mergeCell ref="C125:D125"/>
    <mergeCell ref="C126:D126"/>
    <mergeCell ref="C128:D128"/>
    <mergeCell ref="C129:D129"/>
  </mergeCells>
  <printOptions/>
  <pageMargins left="0.4" right="0.27" top="0.59" bottom="0.79" header="0.4921259845" footer="0.4921259845"/>
  <pageSetup horizontalDpi="300" verticalDpi="300" orientation="portrait" paperSize="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E1">
      <selection activeCell="K14" sqref="K14"/>
    </sheetView>
  </sheetViews>
  <sheetFormatPr defaultColWidth="11.421875" defaultRowHeight="15.75" customHeight="1"/>
  <cols>
    <col min="1" max="1" width="4.7109375" style="2" customWidth="1"/>
    <col min="2" max="2" width="8.00390625" style="2" customWidth="1"/>
    <col min="3" max="3" width="27.28125" style="2" bestFit="1" customWidth="1"/>
    <col min="4" max="4" width="6.7109375" style="3" customWidth="1"/>
    <col min="5" max="5" width="9.7109375" style="3" customWidth="1"/>
    <col min="6" max="6" width="6.7109375" style="4" customWidth="1"/>
    <col min="7" max="9" width="6.7109375" style="3" customWidth="1"/>
    <col min="10" max="10" width="6.7109375" style="4" customWidth="1"/>
    <col min="11" max="11" width="6.7109375" style="146" customWidth="1"/>
    <col min="12" max="12" width="5.140625" style="3" customWidth="1"/>
    <col min="13" max="13" width="6.7109375" style="4" customWidth="1"/>
    <col min="14" max="14" width="6.7109375" style="3" customWidth="1"/>
    <col min="15" max="15" width="12.140625" style="41" customWidth="1"/>
    <col min="16" max="16384" width="11.421875" style="2" customWidth="1"/>
  </cols>
  <sheetData>
    <row r="1" spans="1:15" ht="15.75" customHeight="1">
      <c r="A1" s="211"/>
      <c r="B1" s="25" t="s">
        <v>11</v>
      </c>
      <c r="C1" s="25" t="s">
        <v>13</v>
      </c>
      <c r="D1" s="21" t="s">
        <v>1</v>
      </c>
      <c r="E1" s="21" t="s">
        <v>0</v>
      </c>
      <c r="F1" s="205" t="s">
        <v>2</v>
      </c>
      <c r="G1" s="205"/>
      <c r="H1" s="203" t="s">
        <v>3</v>
      </c>
      <c r="I1" s="204"/>
      <c r="J1" s="201" t="s">
        <v>8</v>
      </c>
      <c r="K1" s="202"/>
      <c r="L1" s="206" t="s">
        <v>4</v>
      </c>
      <c r="M1" s="207"/>
      <c r="N1" s="208"/>
      <c r="O1" s="42" t="s">
        <v>5</v>
      </c>
    </row>
    <row r="2" spans="1:15" ht="15.75" customHeight="1">
      <c r="A2" s="210"/>
      <c r="B2" s="26"/>
      <c r="C2" s="26"/>
      <c r="D2" s="22"/>
      <c r="E2" s="22"/>
      <c r="F2" s="23" t="s">
        <v>6</v>
      </c>
      <c r="G2" s="14" t="s">
        <v>7</v>
      </c>
      <c r="H2" s="18" t="s">
        <v>6</v>
      </c>
      <c r="I2" s="17" t="s">
        <v>7</v>
      </c>
      <c r="J2" s="23" t="s">
        <v>6</v>
      </c>
      <c r="K2" s="143" t="s">
        <v>7</v>
      </c>
      <c r="L2" s="209" t="s">
        <v>6</v>
      </c>
      <c r="M2" s="210"/>
      <c r="N2" s="177" t="s">
        <v>7</v>
      </c>
      <c r="O2" s="43"/>
    </row>
    <row r="3" spans="1:15" ht="15.75" customHeight="1">
      <c r="A3" s="101"/>
      <c r="B3" s="101"/>
      <c r="C3" s="101"/>
      <c r="D3" s="102"/>
      <c r="E3" s="102"/>
      <c r="F3" s="103"/>
      <c r="G3" s="82">
        <f aca="true" t="shared" si="0" ref="G3:G21">(43*(13.54-F3)^1.81)-0.5</f>
        <v>4804.553616581441</v>
      </c>
      <c r="H3" s="93"/>
      <c r="I3" s="83" t="e">
        <f aca="true" t="shared" si="1" ref="I3:I21">(0.19*(H3-191)^1.41)-0.5</f>
        <v>#NUM!</v>
      </c>
      <c r="J3" s="90"/>
      <c r="K3" s="144" t="e">
        <f aca="true" t="shared" si="2" ref="K3:K21">(58*(J3-1.5)^1.05)-0.5</f>
        <v>#NUM!</v>
      </c>
      <c r="L3" s="95" t="s">
        <v>49</v>
      </c>
      <c r="M3" s="147" t="s">
        <v>48</v>
      </c>
      <c r="N3" s="178" t="e">
        <f aca="true" t="shared" si="3" ref="N3:N21">IF(L3="",0,INT(0.062*(345-((L3*60)+M3))^1.88))</f>
        <v>#VALUE!</v>
      </c>
      <c r="O3" s="172" t="e">
        <f aca="true" t="shared" si="4" ref="O3:O21">G3+I3+K3+N3</f>
        <v>#NUM!</v>
      </c>
    </row>
    <row r="4" spans="1:15" ht="19.5" customHeight="1">
      <c r="A4" s="156">
        <v>1</v>
      </c>
      <c r="B4" s="155">
        <v>2053</v>
      </c>
      <c r="C4" s="29" t="s">
        <v>129</v>
      </c>
      <c r="D4" s="30">
        <v>99</v>
      </c>
      <c r="E4" s="30" t="s">
        <v>122</v>
      </c>
      <c r="F4" s="35">
        <v>9.15</v>
      </c>
      <c r="G4" s="82">
        <f t="shared" si="0"/>
        <v>625.14681382925</v>
      </c>
      <c r="H4" s="36">
        <v>408</v>
      </c>
      <c r="I4" s="83">
        <f t="shared" si="1"/>
        <v>373.7500143602196</v>
      </c>
      <c r="J4" s="35">
        <v>9.6</v>
      </c>
      <c r="K4" s="144">
        <f t="shared" si="2"/>
        <v>521.0996164657255</v>
      </c>
      <c r="L4" s="47">
        <v>3</v>
      </c>
      <c r="M4" s="46">
        <v>43.22</v>
      </c>
      <c r="N4" s="150">
        <f t="shared" si="3"/>
        <v>516</v>
      </c>
      <c r="O4" s="172">
        <f t="shared" si="4"/>
        <v>2035.9964446551953</v>
      </c>
    </row>
    <row r="5" spans="1:15" ht="19.5" customHeight="1">
      <c r="A5" s="48">
        <v>2</v>
      </c>
      <c r="B5" s="155">
        <v>2099</v>
      </c>
      <c r="C5" s="29" t="s">
        <v>134</v>
      </c>
      <c r="D5" s="30">
        <v>99</v>
      </c>
      <c r="E5" s="30" t="s">
        <v>56</v>
      </c>
      <c r="F5" s="35">
        <v>9.48</v>
      </c>
      <c r="G5" s="82">
        <f t="shared" si="0"/>
        <v>542.6259786657469</v>
      </c>
      <c r="H5" s="36">
        <v>402</v>
      </c>
      <c r="I5" s="83">
        <f t="shared" si="1"/>
        <v>359.24259484267765</v>
      </c>
      <c r="J5" s="35">
        <v>9.4</v>
      </c>
      <c r="K5" s="144">
        <f t="shared" si="2"/>
        <v>507.58507701391477</v>
      </c>
      <c r="L5" s="47">
        <v>3</v>
      </c>
      <c r="M5" s="46">
        <v>40.62</v>
      </c>
      <c r="N5" s="150">
        <f t="shared" si="3"/>
        <v>537</v>
      </c>
      <c r="O5" s="172">
        <f t="shared" si="4"/>
        <v>1946.4536505223393</v>
      </c>
    </row>
    <row r="6" spans="1:15" ht="19.5" customHeight="1">
      <c r="A6" s="156">
        <v>3</v>
      </c>
      <c r="B6" s="155">
        <v>2619</v>
      </c>
      <c r="C6" s="29" t="s">
        <v>130</v>
      </c>
      <c r="D6" s="30">
        <v>99</v>
      </c>
      <c r="E6" s="30" t="s">
        <v>145</v>
      </c>
      <c r="F6" s="35">
        <v>9.31</v>
      </c>
      <c r="G6" s="82">
        <f t="shared" si="0"/>
        <v>584.4847175993789</v>
      </c>
      <c r="H6" s="36">
        <v>375</v>
      </c>
      <c r="I6" s="83">
        <f t="shared" si="1"/>
        <v>296.08332612185814</v>
      </c>
      <c r="J6" s="35">
        <v>8.38</v>
      </c>
      <c r="K6" s="144">
        <f t="shared" si="2"/>
        <v>438.93622349284755</v>
      </c>
      <c r="L6" s="47">
        <v>3</v>
      </c>
      <c r="M6" s="46">
        <v>33.27</v>
      </c>
      <c r="N6" s="150">
        <f t="shared" si="3"/>
        <v>598</v>
      </c>
      <c r="O6" s="172">
        <f t="shared" si="4"/>
        <v>1917.5042672140846</v>
      </c>
    </row>
    <row r="7" spans="1:15" ht="19.5" customHeight="1">
      <c r="A7" s="48">
        <v>4</v>
      </c>
      <c r="B7" s="155">
        <v>2307</v>
      </c>
      <c r="C7" s="29" t="s">
        <v>135</v>
      </c>
      <c r="D7" s="30">
        <v>99</v>
      </c>
      <c r="E7" s="30" t="s">
        <v>146</v>
      </c>
      <c r="F7" s="35">
        <v>9.69</v>
      </c>
      <c r="G7" s="82">
        <f t="shared" si="0"/>
        <v>492.84686862514786</v>
      </c>
      <c r="H7" s="36">
        <v>380</v>
      </c>
      <c r="I7" s="83">
        <f t="shared" si="1"/>
        <v>307.50994900385484</v>
      </c>
      <c r="J7" s="35">
        <v>10.4</v>
      </c>
      <c r="K7" s="144">
        <f t="shared" si="2"/>
        <v>575.3210015037678</v>
      </c>
      <c r="L7" s="47">
        <v>3</v>
      </c>
      <c r="M7" s="46">
        <v>44.78</v>
      </c>
      <c r="N7" s="150">
        <f t="shared" si="3"/>
        <v>504</v>
      </c>
      <c r="O7" s="172">
        <f t="shared" si="4"/>
        <v>1879.6778191327705</v>
      </c>
    </row>
    <row r="8" spans="1:15" ht="19.5" customHeight="1">
      <c r="A8" s="156">
        <v>5</v>
      </c>
      <c r="B8" s="155">
        <v>2659</v>
      </c>
      <c r="C8" s="29" t="s">
        <v>131</v>
      </c>
      <c r="D8" s="30">
        <v>99</v>
      </c>
      <c r="E8" s="30" t="s">
        <v>146</v>
      </c>
      <c r="F8" s="35">
        <v>9.89</v>
      </c>
      <c r="G8" s="82">
        <f t="shared" si="0"/>
        <v>447.4386535683391</v>
      </c>
      <c r="H8" s="36">
        <v>365</v>
      </c>
      <c r="I8" s="83">
        <f t="shared" si="1"/>
        <v>273.6119953614573</v>
      </c>
      <c r="J8" s="35">
        <v>9.18</v>
      </c>
      <c r="K8" s="144">
        <f t="shared" si="2"/>
        <v>492.7388478231139</v>
      </c>
      <c r="L8" s="47">
        <v>3</v>
      </c>
      <c r="M8" s="46">
        <v>39.4</v>
      </c>
      <c r="N8" s="150">
        <f t="shared" si="3"/>
        <v>547</v>
      </c>
      <c r="O8" s="172">
        <f t="shared" si="4"/>
        <v>1760.7894967529103</v>
      </c>
    </row>
    <row r="9" spans="1:15" ht="19.5" customHeight="1">
      <c r="A9" s="48">
        <v>6</v>
      </c>
      <c r="B9" s="155">
        <v>2162</v>
      </c>
      <c r="C9" s="29" t="s">
        <v>128</v>
      </c>
      <c r="D9" s="30">
        <v>99</v>
      </c>
      <c r="E9" s="30" t="s">
        <v>98</v>
      </c>
      <c r="F9" s="35">
        <v>9.75</v>
      </c>
      <c r="G9" s="82">
        <f t="shared" si="0"/>
        <v>479.01856464819747</v>
      </c>
      <c r="H9" s="36">
        <v>363</v>
      </c>
      <c r="I9" s="83">
        <f t="shared" si="1"/>
        <v>269.1799823520098</v>
      </c>
      <c r="J9" s="35">
        <v>6.85</v>
      </c>
      <c r="K9" s="144">
        <f t="shared" si="2"/>
        <v>336.94225504119606</v>
      </c>
      <c r="L9" s="47">
        <v>3</v>
      </c>
      <c r="M9" s="46">
        <v>36.82</v>
      </c>
      <c r="N9" s="150">
        <f t="shared" si="3"/>
        <v>568</v>
      </c>
      <c r="O9" s="172">
        <f t="shared" si="4"/>
        <v>1653.1408020414033</v>
      </c>
    </row>
    <row r="10" spans="1:15" ht="19.5" customHeight="1">
      <c r="A10" s="156">
        <v>7</v>
      </c>
      <c r="B10" s="155">
        <v>2576</v>
      </c>
      <c r="C10" s="29" t="s">
        <v>136</v>
      </c>
      <c r="D10" s="30">
        <v>99</v>
      </c>
      <c r="E10" s="30" t="s">
        <v>122</v>
      </c>
      <c r="F10" s="35">
        <v>10.02</v>
      </c>
      <c r="G10" s="82">
        <f t="shared" si="0"/>
        <v>418.9794370252753</v>
      </c>
      <c r="H10" s="36">
        <v>325</v>
      </c>
      <c r="I10" s="83">
        <f t="shared" si="1"/>
        <v>189.15808741249634</v>
      </c>
      <c r="J10" s="35">
        <v>9.95</v>
      </c>
      <c r="K10" s="144">
        <f t="shared" si="2"/>
        <v>544.7900058615091</v>
      </c>
      <c r="L10" s="47">
        <v>3</v>
      </c>
      <c r="M10" s="46">
        <v>48.05</v>
      </c>
      <c r="N10" s="150">
        <f t="shared" si="3"/>
        <v>478</v>
      </c>
      <c r="O10" s="172">
        <f t="shared" si="4"/>
        <v>1630.9275302992808</v>
      </c>
    </row>
    <row r="11" spans="1:15" ht="19.5" customHeight="1">
      <c r="A11" s="48">
        <v>8</v>
      </c>
      <c r="B11" s="155">
        <v>2152</v>
      </c>
      <c r="C11" s="29" t="s">
        <v>209</v>
      </c>
      <c r="D11" s="30">
        <v>99</v>
      </c>
      <c r="E11" s="30" t="s">
        <v>123</v>
      </c>
      <c r="F11" s="35">
        <v>10.09</v>
      </c>
      <c r="G11" s="82">
        <f t="shared" si="0"/>
        <v>404.0023207782152</v>
      </c>
      <c r="H11" s="36">
        <v>352</v>
      </c>
      <c r="I11" s="83">
        <f t="shared" si="1"/>
        <v>245.18468557351835</v>
      </c>
      <c r="J11" s="35">
        <v>7.35</v>
      </c>
      <c r="K11" s="144">
        <f t="shared" si="2"/>
        <v>370.1309245251813</v>
      </c>
      <c r="L11" s="47">
        <v>3</v>
      </c>
      <c r="M11" s="46">
        <v>31.85</v>
      </c>
      <c r="N11" s="150">
        <f t="shared" si="3"/>
        <v>611</v>
      </c>
      <c r="O11" s="172">
        <f t="shared" si="4"/>
        <v>1630.317930876915</v>
      </c>
    </row>
    <row r="12" spans="1:15" ht="19.5" customHeight="1">
      <c r="A12" s="156">
        <v>9</v>
      </c>
      <c r="B12" s="155">
        <v>2531</v>
      </c>
      <c r="C12" s="29" t="s">
        <v>139</v>
      </c>
      <c r="D12" s="30">
        <v>99</v>
      </c>
      <c r="E12" s="30" t="s">
        <v>56</v>
      </c>
      <c r="F12" s="35">
        <v>9.87</v>
      </c>
      <c r="G12" s="82">
        <f t="shared" si="0"/>
        <v>451.89107866583186</v>
      </c>
      <c r="H12" s="36">
        <v>341</v>
      </c>
      <c r="I12" s="83">
        <f t="shared" si="1"/>
        <v>221.85263283911632</v>
      </c>
      <c r="J12" s="35">
        <v>8.56</v>
      </c>
      <c r="K12" s="144">
        <f t="shared" si="2"/>
        <v>451.01577648468657</v>
      </c>
      <c r="L12" s="47">
        <v>3</v>
      </c>
      <c r="M12" s="46">
        <v>44.79</v>
      </c>
      <c r="N12" s="150">
        <f t="shared" si="3"/>
        <v>504</v>
      </c>
      <c r="O12" s="172">
        <f t="shared" si="4"/>
        <v>1628.7594879896346</v>
      </c>
    </row>
    <row r="13" spans="1:15" ht="19.5" customHeight="1">
      <c r="A13" s="48">
        <v>10</v>
      </c>
      <c r="B13" s="155">
        <v>2814</v>
      </c>
      <c r="C13" s="29" t="s">
        <v>133</v>
      </c>
      <c r="D13" s="30">
        <v>99</v>
      </c>
      <c r="E13" s="30" t="s">
        <v>147</v>
      </c>
      <c r="F13" s="35">
        <v>9.82</v>
      </c>
      <c r="G13" s="82">
        <f t="shared" si="0"/>
        <v>463.1082724705731</v>
      </c>
      <c r="H13" s="36">
        <v>366</v>
      </c>
      <c r="I13" s="83">
        <f t="shared" si="1"/>
        <v>275.8358617792381</v>
      </c>
      <c r="J13" s="35">
        <v>6.87</v>
      </c>
      <c r="K13" s="144">
        <f t="shared" si="2"/>
        <v>338.26691837636275</v>
      </c>
      <c r="L13" s="47">
        <v>3</v>
      </c>
      <c r="M13" s="46">
        <v>39.84</v>
      </c>
      <c r="N13" s="150">
        <f t="shared" si="3"/>
        <v>544</v>
      </c>
      <c r="O13" s="172">
        <f t="shared" si="4"/>
        <v>1621.211052626174</v>
      </c>
    </row>
    <row r="14" spans="1:15" ht="19.5" customHeight="1">
      <c r="A14" s="156">
        <v>11</v>
      </c>
      <c r="B14" s="155">
        <v>2102</v>
      </c>
      <c r="C14" s="29" t="s">
        <v>141</v>
      </c>
      <c r="D14" s="30">
        <v>99</v>
      </c>
      <c r="E14" s="30" t="s">
        <v>56</v>
      </c>
      <c r="F14" s="35">
        <v>9.9</v>
      </c>
      <c r="G14" s="82">
        <f t="shared" si="0"/>
        <v>445.21983387963616</v>
      </c>
      <c r="H14" s="36">
        <v>354</v>
      </c>
      <c r="I14" s="83">
        <f t="shared" si="1"/>
        <v>249.49891461576536</v>
      </c>
      <c r="J14" s="39">
        <v>9.6</v>
      </c>
      <c r="K14" s="144">
        <f t="shared" si="2"/>
        <v>521.0996164657255</v>
      </c>
      <c r="L14" s="47">
        <v>4</v>
      </c>
      <c r="M14" s="46">
        <v>3.27</v>
      </c>
      <c r="N14" s="150">
        <f t="shared" si="3"/>
        <v>368</v>
      </c>
      <c r="O14" s="172">
        <f t="shared" si="4"/>
        <v>1583.818364961127</v>
      </c>
    </row>
    <row r="15" spans="1:15" ht="19.5" customHeight="1">
      <c r="A15" s="48">
        <v>12</v>
      </c>
      <c r="B15" s="155">
        <v>2141</v>
      </c>
      <c r="C15" s="29" t="s">
        <v>132</v>
      </c>
      <c r="D15" s="30">
        <v>99</v>
      </c>
      <c r="E15" s="30" t="s">
        <v>58</v>
      </c>
      <c r="F15" s="35">
        <v>9.92</v>
      </c>
      <c r="G15" s="82">
        <f t="shared" si="0"/>
        <v>440.79699307335864</v>
      </c>
      <c r="H15" s="36">
        <v>321</v>
      </c>
      <c r="I15" s="83">
        <f t="shared" si="1"/>
        <v>181.22460255877712</v>
      </c>
      <c r="J15" s="35">
        <v>7.65</v>
      </c>
      <c r="K15" s="144">
        <f t="shared" si="2"/>
        <v>390.113154853465</v>
      </c>
      <c r="L15" s="47">
        <v>3</v>
      </c>
      <c r="M15" s="46">
        <v>36.5</v>
      </c>
      <c r="N15" s="150">
        <f t="shared" si="3"/>
        <v>571</v>
      </c>
      <c r="O15" s="172">
        <f t="shared" si="4"/>
        <v>1583.1347504856008</v>
      </c>
    </row>
    <row r="16" spans="1:15" ht="19.5" customHeight="1">
      <c r="A16" s="156">
        <v>13</v>
      </c>
      <c r="B16" s="155">
        <v>2126</v>
      </c>
      <c r="C16" s="29" t="s">
        <v>142</v>
      </c>
      <c r="D16" s="30">
        <v>99</v>
      </c>
      <c r="E16" s="30" t="s">
        <v>14</v>
      </c>
      <c r="F16" s="35">
        <v>10.05</v>
      </c>
      <c r="G16" s="82">
        <f t="shared" si="0"/>
        <v>412.53083791208337</v>
      </c>
      <c r="H16" s="36">
        <v>375</v>
      </c>
      <c r="I16" s="83">
        <f t="shared" si="1"/>
        <v>296.08332612185814</v>
      </c>
      <c r="J16" s="35">
        <v>7.93</v>
      </c>
      <c r="K16" s="144">
        <f t="shared" si="2"/>
        <v>408.80732334709546</v>
      </c>
      <c r="L16" s="47">
        <v>3</v>
      </c>
      <c r="M16" s="46">
        <v>54.13</v>
      </c>
      <c r="N16" s="150">
        <f t="shared" si="3"/>
        <v>433</v>
      </c>
      <c r="O16" s="172">
        <f t="shared" si="4"/>
        <v>1550.421487381037</v>
      </c>
    </row>
    <row r="17" spans="1:15" ht="19.5" customHeight="1">
      <c r="A17" s="48">
        <v>14</v>
      </c>
      <c r="B17" s="155">
        <v>2340</v>
      </c>
      <c r="C17" s="29" t="s">
        <v>138</v>
      </c>
      <c r="D17" s="30">
        <v>2000</v>
      </c>
      <c r="E17" s="30" t="s">
        <v>61</v>
      </c>
      <c r="F17" s="35">
        <v>9.51</v>
      </c>
      <c r="G17" s="82">
        <f t="shared" si="0"/>
        <v>535.3837515856673</v>
      </c>
      <c r="H17" s="36">
        <v>359</v>
      </c>
      <c r="I17" s="83">
        <f t="shared" si="1"/>
        <v>260.379340667299</v>
      </c>
      <c r="J17" s="35">
        <v>7.03</v>
      </c>
      <c r="K17" s="144">
        <f t="shared" si="2"/>
        <v>348.8730340542427</v>
      </c>
      <c r="L17" s="47">
        <v>4</v>
      </c>
      <c r="M17" s="46">
        <v>0.53</v>
      </c>
      <c r="N17" s="150">
        <f t="shared" si="3"/>
        <v>387</v>
      </c>
      <c r="O17" s="172">
        <f t="shared" si="4"/>
        <v>1531.636126307209</v>
      </c>
    </row>
    <row r="18" spans="1:15" ht="19.5" customHeight="1">
      <c r="A18" s="156">
        <v>15</v>
      </c>
      <c r="B18" s="155">
        <v>2415</v>
      </c>
      <c r="C18" s="29" t="s">
        <v>143</v>
      </c>
      <c r="D18" s="30">
        <v>99</v>
      </c>
      <c r="E18" s="30" t="s">
        <v>27</v>
      </c>
      <c r="F18" s="35">
        <v>10.08</v>
      </c>
      <c r="G18" s="82">
        <f t="shared" si="0"/>
        <v>406.126983162163</v>
      </c>
      <c r="H18" s="36">
        <v>336</v>
      </c>
      <c r="I18" s="83">
        <f t="shared" si="1"/>
        <v>211.47394580882508</v>
      </c>
      <c r="J18" s="35">
        <v>7.33</v>
      </c>
      <c r="K18" s="144">
        <f t="shared" si="2"/>
        <v>368.80056837840596</v>
      </c>
      <c r="L18" s="47">
        <v>3</v>
      </c>
      <c r="M18" s="46">
        <v>48.56</v>
      </c>
      <c r="N18" s="150">
        <f t="shared" si="3"/>
        <v>474</v>
      </c>
      <c r="O18" s="172">
        <f t="shared" si="4"/>
        <v>1460.401497349394</v>
      </c>
    </row>
    <row r="19" spans="1:15" ht="19.5" customHeight="1">
      <c r="A19" s="48">
        <v>16</v>
      </c>
      <c r="B19" s="155">
        <v>2320</v>
      </c>
      <c r="C19" s="29" t="s">
        <v>140</v>
      </c>
      <c r="D19" s="30">
        <v>99</v>
      </c>
      <c r="E19" s="30" t="s">
        <v>147</v>
      </c>
      <c r="F19" s="35">
        <v>10.49</v>
      </c>
      <c r="G19" s="82">
        <f t="shared" si="0"/>
        <v>323.13178216460125</v>
      </c>
      <c r="H19" s="36">
        <v>356</v>
      </c>
      <c r="I19" s="83">
        <f t="shared" si="1"/>
        <v>253.83490225992867</v>
      </c>
      <c r="J19" s="35">
        <v>8.3</v>
      </c>
      <c r="K19" s="144">
        <f t="shared" si="2"/>
        <v>433.572579217087</v>
      </c>
      <c r="L19" s="47">
        <v>3</v>
      </c>
      <c r="M19" s="46">
        <v>52.91</v>
      </c>
      <c r="N19" s="150">
        <f t="shared" si="3"/>
        <v>442</v>
      </c>
      <c r="O19" s="172">
        <f t="shared" si="4"/>
        <v>1452.539263641617</v>
      </c>
    </row>
    <row r="20" spans="1:15" ht="19.5" customHeight="1">
      <c r="A20" s="156">
        <v>17</v>
      </c>
      <c r="B20" s="155">
        <v>2318</v>
      </c>
      <c r="C20" s="29" t="s">
        <v>185</v>
      </c>
      <c r="D20" s="30">
        <v>99</v>
      </c>
      <c r="E20" s="30" t="s">
        <v>27</v>
      </c>
      <c r="F20" s="35">
        <v>10.26</v>
      </c>
      <c r="G20" s="82">
        <f t="shared" si="0"/>
        <v>368.647653957778</v>
      </c>
      <c r="H20" s="36">
        <v>317</v>
      </c>
      <c r="I20" s="83">
        <f t="shared" si="1"/>
        <v>173.3905854166172</v>
      </c>
      <c r="J20" s="39">
        <v>6.88</v>
      </c>
      <c r="K20" s="144">
        <f t="shared" si="2"/>
        <v>338.92934261169637</v>
      </c>
      <c r="L20" s="47">
        <v>3</v>
      </c>
      <c r="M20" s="46">
        <v>43.63</v>
      </c>
      <c r="N20" s="150">
        <f t="shared" si="3"/>
        <v>513</v>
      </c>
      <c r="O20" s="172">
        <f t="shared" si="4"/>
        <v>1393.9675819860915</v>
      </c>
    </row>
    <row r="21" spans="1:15" ht="19.5" customHeight="1">
      <c r="A21" s="48">
        <v>18</v>
      </c>
      <c r="B21" s="155">
        <v>2463</v>
      </c>
      <c r="C21" s="29" t="s">
        <v>144</v>
      </c>
      <c r="D21" s="30">
        <v>99</v>
      </c>
      <c r="E21" s="30" t="s">
        <v>147</v>
      </c>
      <c r="F21" s="35">
        <v>9.89</v>
      </c>
      <c r="G21" s="82">
        <f t="shared" si="0"/>
        <v>447.4386535683391</v>
      </c>
      <c r="H21" s="36">
        <v>330</v>
      </c>
      <c r="I21" s="83">
        <f t="shared" si="1"/>
        <v>199.2121418237279</v>
      </c>
      <c r="J21" s="35">
        <v>6.7</v>
      </c>
      <c r="K21" s="144">
        <f t="shared" si="2"/>
        <v>327.01523314491214</v>
      </c>
      <c r="L21" s="47">
        <v>3</v>
      </c>
      <c r="M21" s="46">
        <v>56.21</v>
      </c>
      <c r="N21" s="150">
        <f t="shared" si="3"/>
        <v>418</v>
      </c>
      <c r="O21" s="172">
        <f t="shared" si="4"/>
        <v>1391.6660285369792</v>
      </c>
    </row>
    <row r="22" spans="1:15" ht="15.75" customHeight="1">
      <c r="A22" s="50"/>
      <c r="B22" s="50"/>
      <c r="C22" s="49"/>
      <c r="D22" s="50"/>
      <c r="E22" s="50"/>
      <c r="F22" s="61"/>
      <c r="G22" s="137"/>
      <c r="H22" s="50"/>
      <c r="I22" s="137"/>
      <c r="J22" s="61"/>
      <c r="K22" s="145"/>
      <c r="L22" s="138"/>
      <c r="M22" s="139"/>
      <c r="N22" s="137"/>
      <c r="O22" s="140"/>
    </row>
    <row r="23" spans="1:15" ht="15.75" customHeight="1">
      <c r="A23" s="50"/>
      <c r="B23" s="50"/>
      <c r="C23" s="49"/>
      <c r="D23" s="50"/>
      <c r="E23" s="50"/>
      <c r="F23" s="61"/>
      <c r="G23" s="137"/>
      <c r="H23" s="50"/>
      <c r="I23" s="137"/>
      <c r="J23" s="61"/>
      <c r="K23" s="145"/>
      <c r="L23" s="138"/>
      <c r="M23" s="139"/>
      <c r="N23" s="137"/>
      <c r="O23" s="140"/>
    </row>
    <row r="24" spans="1:15" ht="15.75" customHeight="1">
      <c r="A24" s="50"/>
      <c r="B24" s="50"/>
      <c r="C24" s="49"/>
      <c r="D24" s="50"/>
      <c r="E24" s="50"/>
      <c r="F24" s="61"/>
      <c r="G24" s="137"/>
      <c r="H24" s="50"/>
      <c r="I24" s="137"/>
      <c r="J24" s="61"/>
      <c r="K24" s="145"/>
      <c r="L24" s="138"/>
      <c r="M24" s="139"/>
      <c r="N24" s="137"/>
      <c r="O24" s="140"/>
    </row>
  </sheetData>
  <mergeCells count="6">
    <mergeCell ref="L1:N1"/>
    <mergeCell ref="L2:M2"/>
    <mergeCell ref="A1:A2"/>
    <mergeCell ref="F1:G1"/>
    <mergeCell ref="H1:I1"/>
    <mergeCell ref="J1:K1"/>
  </mergeCells>
  <printOptions horizontalCentered="1"/>
  <pageMargins left="0.23" right="0.38" top="1.25" bottom="0.85" header="0.5118110236220472" footer="0.3"/>
  <pageSetup horizontalDpi="300" verticalDpi="300" orientation="landscape" paperSize="9" r:id="rId1"/>
  <headerFooter alignWithMargins="0">
    <oddHeader>&amp;L&amp;UTETRATHLON BENJAMINS&amp;RGaurain, le 20 septembre 2008
 Meeting LBFA n° 155&amp;12 
</oddHeader>
    <oddFooter>&amp;CFinale Challenge LBFA Benjamins, Pupilles, Minimes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O14" sqref="O14"/>
    </sheetView>
  </sheetViews>
  <sheetFormatPr defaultColWidth="11.421875" defaultRowHeight="18" customHeight="1"/>
  <cols>
    <col min="1" max="1" width="4.421875" style="2" customWidth="1"/>
    <col min="2" max="2" width="7.421875" style="2" customWidth="1"/>
    <col min="3" max="3" width="31.140625" style="2" bestFit="1" customWidth="1"/>
    <col min="4" max="4" width="6.7109375" style="2" customWidth="1"/>
    <col min="5" max="5" width="8.00390625" style="2" customWidth="1"/>
    <col min="6" max="6" width="6.7109375" style="4" customWidth="1"/>
    <col min="7" max="7" width="6.7109375" style="2" customWidth="1"/>
    <col min="8" max="8" width="6.7109375" style="3" customWidth="1"/>
    <col min="9" max="9" width="6.7109375" style="2" customWidth="1"/>
    <col min="10" max="10" width="6.7109375" style="67" customWidth="1"/>
    <col min="11" max="11" width="6.7109375" style="2" customWidth="1"/>
    <col min="12" max="12" width="4.8515625" style="2" customWidth="1"/>
    <col min="13" max="13" width="6.7109375" style="67" customWidth="1"/>
    <col min="14" max="14" width="6.7109375" style="2" customWidth="1"/>
    <col min="15" max="15" width="8.7109375" style="41" customWidth="1"/>
    <col min="16" max="16" width="6.140625" style="2" customWidth="1"/>
    <col min="17" max="16384" width="11.421875" style="2" customWidth="1"/>
  </cols>
  <sheetData>
    <row r="1" spans="1:15" ht="18" customHeight="1">
      <c r="A1" s="211"/>
      <c r="B1" s="25" t="s">
        <v>11</v>
      </c>
      <c r="C1" s="25" t="s">
        <v>16</v>
      </c>
      <c r="D1" s="21" t="s">
        <v>1</v>
      </c>
      <c r="E1" s="21" t="s">
        <v>0</v>
      </c>
      <c r="F1" s="212" t="s">
        <v>2</v>
      </c>
      <c r="G1" s="213"/>
      <c r="H1" s="214" t="s">
        <v>3</v>
      </c>
      <c r="I1" s="215"/>
      <c r="J1" s="205" t="s">
        <v>45</v>
      </c>
      <c r="K1" s="205"/>
      <c r="L1" s="197" t="s">
        <v>4</v>
      </c>
      <c r="M1" s="198"/>
      <c r="N1" s="199"/>
      <c r="O1" s="42" t="s">
        <v>5</v>
      </c>
    </row>
    <row r="2" spans="1:15" ht="18" customHeight="1">
      <c r="A2" s="210"/>
      <c r="B2" s="26"/>
      <c r="C2" s="26"/>
      <c r="D2" s="26"/>
      <c r="E2" s="26"/>
      <c r="F2" s="38" t="s">
        <v>6</v>
      </c>
      <c r="G2" s="174" t="s">
        <v>7</v>
      </c>
      <c r="H2" s="20" t="s">
        <v>6</v>
      </c>
      <c r="I2" s="14" t="s">
        <v>7</v>
      </c>
      <c r="J2" s="40" t="s">
        <v>6</v>
      </c>
      <c r="K2" s="22" t="s">
        <v>7</v>
      </c>
      <c r="L2" s="195" t="s">
        <v>6</v>
      </c>
      <c r="M2" s="196"/>
      <c r="N2" s="14" t="s">
        <v>7</v>
      </c>
      <c r="O2" s="43"/>
    </row>
    <row r="3" spans="1:15" ht="18" customHeight="1">
      <c r="A3" s="96"/>
      <c r="B3" s="97"/>
      <c r="C3" s="97"/>
      <c r="D3" s="97"/>
      <c r="E3" s="97"/>
      <c r="F3" s="168"/>
      <c r="G3" s="144">
        <f>(43*(13.54-F3)^1.81)-0.5</f>
        <v>4804.553616581441</v>
      </c>
      <c r="H3" s="173"/>
      <c r="I3" s="165" t="e">
        <f aca="true" t="shared" si="0" ref="I3:I22">(0.19*(H3-191)^1.41)-0.5</f>
        <v>#NUM!</v>
      </c>
      <c r="J3" s="99"/>
      <c r="K3" s="82" t="e">
        <f aca="true" t="shared" si="1" ref="K3:K22">(11*(J3-7.5)^1.04)-0.5</f>
        <v>#NUM!</v>
      </c>
      <c r="L3" s="100" t="s">
        <v>49</v>
      </c>
      <c r="M3" s="98" t="s">
        <v>48</v>
      </c>
      <c r="N3" s="80" t="e">
        <f aca="true" t="shared" si="2" ref="N3:N21">IF(L3="",0,INT(0.062*(345-((L3*60)+M3))^1.88))</f>
        <v>#VALUE!</v>
      </c>
      <c r="O3" s="111" t="e">
        <f aca="true" t="shared" si="3" ref="O3:O21">G3+I3+K3+N3</f>
        <v>#NUM!</v>
      </c>
    </row>
    <row r="4" spans="1:15" ht="19.5" customHeight="1">
      <c r="A4" s="65">
        <v>1</v>
      </c>
      <c r="B4" s="70">
        <v>4601</v>
      </c>
      <c r="C4" s="71" t="s">
        <v>92</v>
      </c>
      <c r="D4" s="70">
        <v>98</v>
      </c>
      <c r="E4" s="70" t="s">
        <v>14</v>
      </c>
      <c r="F4" s="181">
        <v>9</v>
      </c>
      <c r="G4" s="82">
        <v>602</v>
      </c>
      <c r="H4" s="77">
        <v>386</v>
      </c>
      <c r="I4" s="82">
        <f t="shared" si="0"/>
        <v>321.3862334195459</v>
      </c>
      <c r="J4" s="54">
        <v>26.84</v>
      </c>
      <c r="K4" s="82">
        <f t="shared" si="1"/>
        <v>239.00104555714864</v>
      </c>
      <c r="L4" s="75">
        <v>3</v>
      </c>
      <c r="M4" s="76">
        <v>33.07</v>
      </c>
      <c r="N4" s="150">
        <f t="shared" si="2"/>
        <v>600</v>
      </c>
      <c r="O4" s="111">
        <f t="shared" si="3"/>
        <v>1762.3872789766945</v>
      </c>
    </row>
    <row r="5" spans="1:15" ht="19.5" customHeight="1">
      <c r="A5" s="66">
        <v>2</v>
      </c>
      <c r="B5" s="30">
        <v>4740</v>
      </c>
      <c r="C5" s="29" t="s">
        <v>88</v>
      </c>
      <c r="D5" s="30">
        <v>97</v>
      </c>
      <c r="E5" s="30" t="s">
        <v>53</v>
      </c>
      <c r="F5" s="167">
        <v>9.1</v>
      </c>
      <c r="G5" s="82">
        <v>577</v>
      </c>
      <c r="H5" s="36">
        <v>393</v>
      </c>
      <c r="I5" s="82">
        <f t="shared" si="0"/>
        <v>337.79768966496346</v>
      </c>
      <c r="J5" s="35">
        <v>21.22</v>
      </c>
      <c r="K5" s="82">
        <f t="shared" si="1"/>
        <v>167.087244774544</v>
      </c>
      <c r="L5" s="47">
        <v>3</v>
      </c>
      <c r="M5" s="46">
        <v>33.47</v>
      </c>
      <c r="N5" s="150">
        <f t="shared" si="2"/>
        <v>597</v>
      </c>
      <c r="O5" s="111">
        <f t="shared" si="3"/>
        <v>1678.8849344395073</v>
      </c>
    </row>
    <row r="6" spans="1:15" ht="19.5" customHeight="1">
      <c r="A6" s="65">
        <v>3</v>
      </c>
      <c r="B6" s="30">
        <v>4802</v>
      </c>
      <c r="C6" s="29" t="s">
        <v>84</v>
      </c>
      <c r="D6" s="30">
        <v>97</v>
      </c>
      <c r="E6" s="30" t="s">
        <v>101</v>
      </c>
      <c r="F6" s="167">
        <v>9</v>
      </c>
      <c r="G6" s="144">
        <v>602</v>
      </c>
      <c r="H6" s="31">
        <v>375</v>
      </c>
      <c r="I6" s="82">
        <f t="shared" si="0"/>
        <v>296.08332612185814</v>
      </c>
      <c r="J6" s="35">
        <v>23.51</v>
      </c>
      <c r="K6" s="82">
        <f t="shared" si="1"/>
        <v>196.27035554670738</v>
      </c>
      <c r="L6" s="47">
        <v>3</v>
      </c>
      <c r="M6" s="46">
        <v>43.42</v>
      </c>
      <c r="N6" s="150">
        <f t="shared" si="2"/>
        <v>515</v>
      </c>
      <c r="O6" s="111">
        <f t="shared" si="3"/>
        <v>1609.3536816685655</v>
      </c>
    </row>
    <row r="7" spans="1:15" ht="19.5" customHeight="1">
      <c r="A7" s="66">
        <v>4</v>
      </c>
      <c r="B7" s="30">
        <v>4176</v>
      </c>
      <c r="C7" s="29" t="s">
        <v>80</v>
      </c>
      <c r="D7" s="30">
        <v>98</v>
      </c>
      <c r="E7" s="30" t="s">
        <v>98</v>
      </c>
      <c r="F7" s="167">
        <v>9.3</v>
      </c>
      <c r="G7" s="144">
        <v>528</v>
      </c>
      <c r="H7" s="31">
        <v>365</v>
      </c>
      <c r="I7" s="82">
        <f t="shared" si="0"/>
        <v>273.6119953614573</v>
      </c>
      <c r="J7" s="35">
        <v>24.74</v>
      </c>
      <c r="K7" s="82">
        <f t="shared" si="1"/>
        <v>212.0159041543876</v>
      </c>
      <c r="L7" s="47">
        <v>3</v>
      </c>
      <c r="M7" s="46">
        <v>38.46</v>
      </c>
      <c r="N7" s="150">
        <f t="shared" si="2"/>
        <v>555</v>
      </c>
      <c r="O7" s="111">
        <f t="shared" si="3"/>
        <v>1568.627899515845</v>
      </c>
    </row>
    <row r="8" spans="1:17" ht="19.5" customHeight="1">
      <c r="A8" s="65">
        <v>5</v>
      </c>
      <c r="B8" s="30">
        <v>4540</v>
      </c>
      <c r="C8" s="29" t="s">
        <v>85</v>
      </c>
      <c r="D8" s="30">
        <v>97</v>
      </c>
      <c r="E8" s="30" t="s">
        <v>58</v>
      </c>
      <c r="F8" s="167">
        <v>9.2</v>
      </c>
      <c r="G8" s="144">
        <v>552</v>
      </c>
      <c r="H8" s="31">
        <v>397</v>
      </c>
      <c r="I8" s="82">
        <f t="shared" si="0"/>
        <v>347.2814242377402</v>
      </c>
      <c r="J8" s="35">
        <v>14.52</v>
      </c>
      <c r="K8" s="82">
        <f t="shared" si="1"/>
        <v>82.98016173001773</v>
      </c>
      <c r="L8" s="47">
        <v>3</v>
      </c>
      <c r="M8" s="46">
        <v>35.54</v>
      </c>
      <c r="N8" s="150">
        <f t="shared" si="2"/>
        <v>579</v>
      </c>
      <c r="O8" s="111">
        <f t="shared" si="3"/>
        <v>1561.261585967758</v>
      </c>
      <c r="P8" s="49"/>
      <c r="Q8" s="49"/>
    </row>
    <row r="9" spans="1:15" ht="19.5" customHeight="1">
      <c r="A9" s="66">
        <v>6</v>
      </c>
      <c r="B9" s="30">
        <v>4687</v>
      </c>
      <c r="C9" s="29" t="s">
        <v>94</v>
      </c>
      <c r="D9" s="30">
        <v>97</v>
      </c>
      <c r="E9" s="30" t="s">
        <v>56</v>
      </c>
      <c r="F9" s="167">
        <v>9.2</v>
      </c>
      <c r="G9" s="144">
        <v>552</v>
      </c>
      <c r="H9" s="31">
        <v>407</v>
      </c>
      <c r="I9" s="82">
        <f t="shared" si="0"/>
        <v>371.3205509673558</v>
      </c>
      <c r="J9" s="35">
        <v>21.44</v>
      </c>
      <c r="K9" s="82">
        <f t="shared" si="1"/>
        <v>169.88288587476652</v>
      </c>
      <c r="L9" s="47">
        <v>3</v>
      </c>
      <c r="M9" s="46">
        <v>50.11</v>
      </c>
      <c r="N9" s="150">
        <f t="shared" si="2"/>
        <v>463</v>
      </c>
      <c r="O9" s="111">
        <f t="shared" si="3"/>
        <v>1556.2034368421223</v>
      </c>
    </row>
    <row r="10" spans="1:15" ht="19.5" customHeight="1">
      <c r="A10" s="65">
        <v>7</v>
      </c>
      <c r="B10" s="30">
        <v>4854</v>
      </c>
      <c r="C10" s="29" t="s">
        <v>86</v>
      </c>
      <c r="D10" s="30">
        <v>97</v>
      </c>
      <c r="E10" s="30" t="s">
        <v>59</v>
      </c>
      <c r="F10" s="167">
        <v>9.7</v>
      </c>
      <c r="G10" s="144">
        <v>436</v>
      </c>
      <c r="H10" s="31">
        <v>361</v>
      </c>
      <c r="I10" s="82">
        <f t="shared" si="0"/>
        <v>264.76904879709684</v>
      </c>
      <c r="J10" s="35">
        <v>32.9</v>
      </c>
      <c r="K10" s="82">
        <f t="shared" si="1"/>
        <v>317.4946039049485</v>
      </c>
      <c r="L10" s="47">
        <v>3</v>
      </c>
      <c r="M10" s="46">
        <v>40.72</v>
      </c>
      <c r="N10" s="150">
        <f t="shared" si="2"/>
        <v>536</v>
      </c>
      <c r="O10" s="111">
        <f t="shared" si="3"/>
        <v>1554.2636527020454</v>
      </c>
    </row>
    <row r="11" spans="1:15" ht="19.5" customHeight="1">
      <c r="A11" s="66">
        <v>8</v>
      </c>
      <c r="B11" s="30">
        <v>4521</v>
      </c>
      <c r="C11" s="29" t="s">
        <v>81</v>
      </c>
      <c r="D11" s="30">
        <v>97</v>
      </c>
      <c r="E11" s="30" t="s">
        <v>99</v>
      </c>
      <c r="F11" s="167">
        <v>9.3</v>
      </c>
      <c r="G11" s="144">
        <v>528</v>
      </c>
      <c r="H11" s="31">
        <v>396</v>
      </c>
      <c r="I11" s="82">
        <f t="shared" si="0"/>
        <v>344.90334972303276</v>
      </c>
      <c r="J11" s="35">
        <v>27.5</v>
      </c>
      <c r="K11" s="82">
        <f t="shared" si="1"/>
        <v>247.50696669797645</v>
      </c>
      <c r="L11" s="47">
        <v>3</v>
      </c>
      <c r="M11" s="46">
        <v>56.69</v>
      </c>
      <c r="N11" s="150">
        <f t="shared" si="2"/>
        <v>414</v>
      </c>
      <c r="O11" s="111">
        <f t="shared" si="3"/>
        <v>1534.4103164210092</v>
      </c>
    </row>
    <row r="12" spans="1:15" ht="19.5" customHeight="1">
      <c r="A12" s="65">
        <v>9</v>
      </c>
      <c r="B12" s="30">
        <v>4890</v>
      </c>
      <c r="C12" s="29" t="s">
        <v>82</v>
      </c>
      <c r="D12" s="30">
        <v>97</v>
      </c>
      <c r="E12" s="30" t="s">
        <v>100</v>
      </c>
      <c r="F12" s="167">
        <v>9.4</v>
      </c>
      <c r="G12" s="144">
        <v>505</v>
      </c>
      <c r="H12" s="31">
        <v>361</v>
      </c>
      <c r="I12" s="82">
        <f t="shared" si="0"/>
        <v>264.76904879709684</v>
      </c>
      <c r="J12" s="35">
        <v>19.93</v>
      </c>
      <c r="K12" s="82">
        <f t="shared" si="1"/>
        <v>150.73163900623695</v>
      </c>
      <c r="L12" s="47">
        <v>3</v>
      </c>
      <c r="M12" s="46">
        <v>34.43</v>
      </c>
      <c r="N12" s="150">
        <f t="shared" si="2"/>
        <v>589</v>
      </c>
      <c r="O12" s="111">
        <f t="shared" si="3"/>
        <v>1509.5006878033337</v>
      </c>
    </row>
    <row r="13" spans="1:15" ht="19.5" customHeight="1">
      <c r="A13" s="66">
        <v>10</v>
      </c>
      <c r="B13" s="30">
        <v>4932</v>
      </c>
      <c r="C13" s="29" t="s">
        <v>90</v>
      </c>
      <c r="D13" s="30">
        <v>98</v>
      </c>
      <c r="E13" s="30" t="s">
        <v>55</v>
      </c>
      <c r="F13" s="167">
        <v>9.2</v>
      </c>
      <c r="G13" s="144">
        <v>552</v>
      </c>
      <c r="H13" s="31">
        <v>372</v>
      </c>
      <c r="I13" s="82">
        <f t="shared" si="0"/>
        <v>289.28799597235405</v>
      </c>
      <c r="J13" s="35">
        <v>23.14</v>
      </c>
      <c r="K13" s="82">
        <f t="shared" si="1"/>
        <v>191.54318667242222</v>
      </c>
      <c r="L13" s="47">
        <v>3</v>
      </c>
      <c r="M13" s="46">
        <v>51.97</v>
      </c>
      <c r="N13" s="150">
        <f t="shared" si="2"/>
        <v>449</v>
      </c>
      <c r="O13" s="111">
        <f t="shared" si="3"/>
        <v>1481.8311826447764</v>
      </c>
    </row>
    <row r="14" spans="1:15" ht="19.5" customHeight="1">
      <c r="A14" s="65">
        <v>11</v>
      </c>
      <c r="B14" s="30">
        <v>4658</v>
      </c>
      <c r="C14" s="29" t="s">
        <v>91</v>
      </c>
      <c r="D14" s="30">
        <v>97</v>
      </c>
      <c r="E14" s="30" t="s">
        <v>103</v>
      </c>
      <c r="F14" s="167">
        <v>9.7</v>
      </c>
      <c r="G14" s="144">
        <v>436</v>
      </c>
      <c r="H14" s="31">
        <v>378</v>
      </c>
      <c r="I14" s="82">
        <f t="shared" si="0"/>
        <v>302.92423535506265</v>
      </c>
      <c r="J14" s="35">
        <v>32.29</v>
      </c>
      <c r="K14" s="189">
        <v>309</v>
      </c>
      <c r="L14" s="47">
        <v>3</v>
      </c>
      <c r="M14" s="46">
        <v>55.13</v>
      </c>
      <c r="N14" s="150">
        <f t="shared" si="2"/>
        <v>425</v>
      </c>
      <c r="O14" s="188">
        <v>1472</v>
      </c>
    </row>
    <row r="15" spans="1:15" ht="19.5" customHeight="1">
      <c r="A15" s="66">
        <v>12</v>
      </c>
      <c r="B15" s="70">
        <v>4838</v>
      </c>
      <c r="C15" s="71" t="s">
        <v>83</v>
      </c>
      <c r="D15" s="70">
        <v>97</v>
      </c>
      <c r="E15" s="70" t="s">
        <v>12</v>
      </c>
      <c r="F15" s="167">
        <v>8.9</v>
      </c>
      <c r="G15" s="144">
        <v>628</v>
      </c>
      <c r="H15" s="72">
        <v>360</v>
      </c>
      <c r="I15" s="82">
        <f t="shared" si="0"/>
        <v>262.57153232420956</v>
      </c>
      <c r="J15" s="73">
        <v>19.87</v>
      </c>
      <c r="K15" s="82">
        <f t="shared" si="1"/>
        <v>149.97251255220803</v>
      </c>
      <c r="L15" s="75">
        <v>4</v>
      </c>
      <c r="M15" s="76">
        <v>9.63</v>
      </c>
      <c r="N15" s="150">
        <f t="shared" si="2"/>
        <v>326</v>
      </c>
      <c r="O15" s="111">
        <f t="shared" si="3"/>
        <v>1366.5440448764175</v>
      </c>
    </row>
    <row r="16" spans="1:24" ht="19.5" customHeight="1">
      <c r="A16" s="65">
        <v>13</v>
      </c>
      <c r="B16" s="30">
        <v>4572</v>
      </c>
      <c r="C16" s="29" t="s">
        <v>96</v>
      </c>
      <c r="D16" s="30">
        <v>97</v>
      </c>
      <c r="E16" s="30" t="s">
        <v>27</v>
      </c>
      <c r="F16" s="167">
        <v>9.7</v>
      </c>
      <c r="G16" s="144">
        <v>436</v>
      </c>
      <c r="H16" s="31">
        <v>347</v>
      </c>
      <c r="I16" s="82">
        <f t="shared" si="0"/>
        <v>234.49535862100413</v>
      </c>
      <c r="J16" s="35">
        <v>31.4</v>
      </c>
      <c r="K16" s="82">
        <f t="shared" si="1"/>
        <v>297.98774302396646</v>
      </c>
      <c r="L16" s="47">
        <v>3</v>
      </c>
      <c r="M16" s="46">
        <v>59.71</v>
      </c>
      <c r="N16" s="150">
        <f t="shared" si="2"/>
        <v>393</v>
      </c>
      <c r="O16" s="111">
        <f t="shared" si="3"/>
        <v>1361.4831016449707</v>
      </c>
      <c r="Q16" s="49"/>
      <c r="R16" s="49"/>
      <c r="S16" s="49"/>
      <c r="T16" s="49"/>
      <c r="U16" s="49"/>
      <c r="V16" s="49"/>
      <c r="W16" s="49"/>
      <c r="X16" s="49"/>
    </row>
    <row r="17" spans="1:17" ht="19.5" customHeight="1">
      <c r="A17" s="66">
        <v>14</v>
      </c>
      <c r="B17" s="30">
        <v>4918</v>
      </c>
      <c r="C17" s="29" t="s">
        <v>97</v>
      </c>
      <c r="D17" s="30">
        <v>98</v>
      </c>
      <c r="E17" s="30" t="s">
        <v>101</v>
      </c>
      <c r="F17" s="167">
        <v>9.3</v>
      </c>
      <c r="G17" s="144">
        <v>528</v>
      </c>
      <c r="H17" s="31">
        <v>365</v>
      </c>
      <c r="I17" s="82">
        <f t="shared" si="0"/>
        <v>273.6119953614573</v>
      </c>
      <c r="J17" s="35">
        <v>26.69</v>
      </c>
      <c r="K17" s="82">
        <f t="shared" si="1"/>
        <v>237.0694864522171</v>
      </c>
      <c r="L17" s="47">
        <v>4</v>
      </c>
      <c r="M17" s="46">
        <v>10.98</v>
      </c>
      <c r="N17" s="150">
        <f t="shared" si="2"/>
        <v>317</v>
      </c>
      <c r="O17" s="111">
        <f t="shared" si="3"/>
        <v>1355.6814818136743</v>
      </c>
      <c r="P17" s="49"/>
      <c r="Q17" s="49"/>
    </row>
    <row r="18" spans="1:15" ht="19.5" customHeight="1">
      <c r="A18" s="65">
        <v>15</v>
      </c>
      <c r="B18" s="30">
        <v>4655</v>
      </c>
      <c r="C18" s="29" t="s">
        <v>89</v>
      </c>
      <c r="D18" s="30">
        <v>98</v>
      </c>
      <c r="E18" s="30" t="s">
        <v>12</v>
      </c>
      <c r="F18" s="167">
        <v>9.4</v>
      </c>
      <c r="G18" s="144">
        <v>505</v>
      </c>
      <c r="H18" s="31">
        <v>350</v>
      </c>
      <c r="I18" s="82">
        <f t="shared" si="0"/>
        <v>240.89237420886164</v>
      </c>
      <c r="J18" s="35">
        <v>18.17</v>
      </c>
      <c r="K18" s="189">
        <v>128</v>
      </c>
      <c r="L18" s="47">
        <v>3</v>
      </c>
      <c r="M18" s="46">
        <v>49.15</v>
      </c>
      <c r="N18" s="150">
        <f t="shared" si="2"/>
        <v>470</v>
      </c>
      <c r="O18" s="188">
        <v>1343</v>
      </c>
    </row>
    <row r="19" spans="1:24" ht="19.5" customHeight="1">
      <c r="A19" s="66">
        <v>16</v>
      </c>
      <c r="B19" s="70">
        <v>4822</v>
      </c>
      <c r="C19" s="71" t="s">
        <v>95</v>
      </c>
      <c r="D19" s="70">
        <v>97</v>
      </c>
      <c r="E19" s="70" t="s">
        <v>17</v>
      </c>
      <c r="F19" s="167">
        <v>9.5</v>
      </c>
      <c r="G19" s="144">
        <v>481</v>
      </c>
      <c r="H19" s="31">
        <v>342</v>
      </c>
      <c r="I19" s="82">
        <f t="shared" si="0"/>
        <v>223.9456003426752</v>
      </c>
      <c r="J19" s="35">
        <v>18.84</v>
      </c>
      <c r="K19" s="82">
        <f t="shared" si="1"/>
        <v>136.96440667210823</v>
      </c>
      <c r="L19" s="47">
        <v>3</v>
      </c>
      <c r="M19" s="46">
        <v>45.26</v>
      </c>
      <c r="N19" s="150">
        <f t="shared" si="2"/>
        <v>500</v>
      </c>
      <c r="O19" s="111">
        <f t="shared" si="3"/>
        <v>1341.9100070147833</v>
      </c>
      <c r="Q19" s="49"/>
      <c r="R19" s="49"/>
      <c r="S19" s="49"/>
      <c r="T19" s="49"/>
      <c r="U19" s="49"/>
      <c r="V19" s="49"/>
      <c r="W19" s="49"/>
      <c r="X19" s="49"/>
    </row>
    <row r="20" spans="1:15" ht="19.5" customHeight="1">
      <c r="A20" s="65">
        <v>17</v>
      </c>
      <c r="B20" s="30">
        <v>4594</v>
      </c>
      <c r="C20" s="29" t="s">
        <v>93</v>
      </c>
      <c r="D20" s="30">
        <v>97</v>
      </c>
      <c r="E20" s="30" t="s">
        <v>57</v>
      </c>
      <c r="F20" s="167">
        <v>10.1</v>
      </c>
      <c r="G20" s="144">
        <v>353</v>
      </c>
      <c r="H20" s="72">
        <v>368</v>
      </c>
      <c r="I20" s="82">
        <f t="shared" si="0"/>
        <v>280.29922610385273</v>
      </c>
      <c r="J20" s="73">
        <v>24.35</v>
      </c>
      <c r="K20" s="82">
        <f t="shared" si="1"/>
        <v>207.01838867582427</v>
      </c>
      <c r="L20" s="75">
        <v>3</v>
      </c>
      <c r="M20" s="76">
        <v>45.87</v>
      </c>
      <c r="N20" s="150">
        <f t="shared" si="2"/>
        <v>495</v>
      </c>
      <c r="O20" s="111">
        <f t="shared" si="3"/>
        <v>1335.3176147796771</v>
      </c>
    </row>
    <row r="21" spans="1:24" ht="19.5" customHeight="1">
      <c r="A21" s="66">
        <v>18</v>
      </c>
      <c r="B21" s="30">
        <v>5117</v>
      </c>
      <c r="C21" s="29" t="s">
        <v>187</v>
      </c>
      <c r="D21" s="30">
        <v>98</v>
      </c>
      <c r="E21" s="30" t="s">
        <v>184</v>
      </c>
      <c r="F21" s="167">
        <v>9.2</v>
      </c>
      <c r="G21" s="144">
        <v>552</v>
      </c>
      <c r="H21" s="31">
        <v>394</v>
      </c>
      <c r="I21" s="82">
        <f t="shared" si="0"/>
        <v>340.1614686547991</v>
      </c>
      <c r="J21" s="35">
        <v>16.37</v>
      </c>
      <c r="K21" s="82">
        <f t="shared" si="1"/>
        <v>105.97146989729774</v>
      </c>
      <c r="L21" s="47">
        <v>4</v>
      </c>
      <c r="M21" s="46">
        <v>14.6</v>
      </c>
      <c r="N21" s="150">
        <f t="shared" si="2"/>
        <v>295</v>
      </c>
      <c r="O21" s="111">
        <f t="shared" si="3"/>
        <v>1293.132938552097</v>
      </c>
      <c r="Q21" s="49"/>
      <c r="R21" s="49"/>
      <c r="S21" s="49"/>
      <c r="T21" s="49"/>
      <c r="U21" s="49"/>
      <c r="V21" s="49"/>
      <c r="W21" s="49"/>
      <c r="X21" s="49"/>
    </row>
    <row r="22" spans="1:15" ht="19.5" customHeight="1">
      <c r="A22" s="66"/>
      <c r="B22" s="30">
        <v>4813</v>
      </c>
      <c r="C22" s="29" t="s">
        <v>87</v>
      </c>
      <c r="D22" s="30">
        <v>97</v>
      </c>
      <c r="E22" s="30" t="s">
        <v>102</v>
      </c>
      <c r="F22" s="167">
        <v>9.9</v>
      </c>
      <c r="G22" s="144">
        <v>393</v>
      </c>
      <c r="H22" s="31">
        <v>418</v>
      </c>
      <c r="I22" s="82">
        <f t="shared" si="0"/>
        <v>398.29532598748057</v>
      </c>
      <c r="J22" s="35">
        <v>30.66</v>
      </c>
      <c r="K22" s="82">
        <f t="shared" si="1"/>
        <v>288.3821997262007</v>
      </c>
      <c r="L22" s="47"/>
      <c r="M22" s="46" t="s">
        <v>208</v>
      </c>
      <c r="N22" s="176"/>
      <c r="O22" s="111">
        <v>0</v>
      </c>
    </row>
  </sheetData>
  <mergeCells count="6">
    <mergeCell ref="L1:N1"/>
    <mergeCell ref="L2:M2"/>
    <mergeCell ref="A1:A2"/>
    <mergeCell ref="F1:G1"/>
    <mergeCell ref="H1:I1"/>
    <mergeCell ref="J1:K1"/>
  </mergeCells>
  <printOptions/>
  <pageMargins left="0.7874015748031497" right="0.7874015748031497" top="0.95" bottom="0.64" header="0.5118110236220472" footer="0.4"/>
  <pageSetup horizontalDpi="300" verticalDpi="300" orientation="landscape" paperSize="9" r:id="rId1"/>
  <headerFooter alignWithMargins="0">
    <oddHeader xml:space="preserve">&amp;L&amp;UTETRATHLON PUPILLES FILLES&amp;RGaurain, le 20 septembre 2008
Meeting LBFA n°155  </oddHeader>
    <oddFooter>&amp;C&amp;"Arial,Gras"Finale Challenge LBFA Benjamins, Pupilles, Minimes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0">
      <selection activeCell="C23" sqref="C23"/>
    </sheetView>
  </sheetViews>
  <sheetFormatPr defaultColWidth="11.421875" defaultRowHeight="18" customHeight="1"/>
  <cols>
    <col min="1" max="1" width="5.140625" style="49" customWidth="1"/>
    <col min="2" max="2" width="8.140625" style="49" customWidth="1"/>
    <col min="3" max="3" width="27.7109375" style="2" customWidth="1"/>
    <col min="4" max="4" width="6.7109375" style="3" customWidth="1"/>
    <col min="5" max="5" width="11.421875" style="2" customWidth="1"/>
    <col min="6" max="6" width="6.7109375" style="4" customWidth="1"/>
    <col min="7" max="7" width="6.7109375" style="146" customWidth="1"/>
    <col min="8" max="8" width="6.7109375" style="3" customWidth="1"/>
    <col min="9" max="9" width="6.7109375" style="146" customWidth="1"/>
    <col min="10" max="10" width="6.7109375" style="4" customWidth="1"/>
    <col min="11" max="11" width="6.7109375" style="53" customWidth="1"/>
    <col min="12" max="12" width="4.140625" style="3" customWidth="1"/>
    <col min="13" max="13" width="6.7109375" style="4" customWidth="1"/>
    <col min="14" max="14" width="6.7109375" style="3" customWidth="1"/>
    <col min="15" max="15" width="6.7109375" style="41" customWidth="1"/>
    <col min="16" max="16384" width="11.421875" style="2" customWidth="1"/>
  </cols>
  <sheetData>
    <row r="1" spans="1:15" ht="15" customHeight="1">
      <c r="A1" s="211"/>
      <c r="B1" s="25" t="s">
        <v>11</v>
      </c>
      <c r="C1" s="6" t="s">
        <v>13</v>
      </c>
      <c r="D1" s="16" t="s">
        <v>1</v>
      </c>
      <c r="E1" s="7" t="s">
        <v>0</v>
      </c>
      <c r="F1" s="201" t="s">
        <v>2</v>
      </c>
      <c r="G1" s="202"/>
      <c r="H1" s="214" t="s">
        <v>9</v>
      </c>
      <c r="I1" s="215"/>
      <c r="J1" s="201" t="s">
        <v>8</v>
      </c>
      <c r="K1" s="202"/>
      <c r="L1" s="207" t="s">
        <v>4</v>
      </c>
      <c r="M1" s="207"/>
      <c r="N1" s="208"/>
      <c r="O1" s="42" t="s">
        <v>5</v>
      </c>
    </row>
    <row r="2" spans="1:15" ht="15" customHeight="1">
      <c r="A2" s="210"/>
      <c r="B2" s="26"/>
      <c r="C2" s="8"/>
      <c r="D2" s="17"/>
      <c r="E2" s="9"/>
      <c r="F2" s="23" t="s">
        <v>6</v>
      </c>
      <c r="G2" s="148" t="s">
        <v>7</v>
      </c>
      <c r="H2" s="20" t="s">
        <v>6</v>
      </c>
      <c r="I2" s="148" t="s">
        <v>7</v>
      </c>
      <c r="J2" s="23" t="s">
        <v>6</v>
      </c>
      <c r="K2" s="13" t="s">
        <v>7</v>
      </c>
      <c r="L2" s="216" t="s">
        <v>6</v>
      </c>
      <c r="M2" s="191"/>
      <c r="N2" s="17" t="s">
        <v>7</v>
      </c>
      <c r="O2" s="43"/>
    </row>
    <row r="3" spans="1:15" s="84" customFormat="1" ht="15" customHeight="1">
      <c r="A3" s="104"/>
      <c r="B3" s="88"/>
      <c r="C3" s="87"/>
      <c r="D3" s="88"/>
      <c r="E3" s="88"/>
      <c r="F3" s="90"/>
      <c r="G3" s="82">
        <f aca="true" t="shared" si="0" ref="G3:G21">(43*(13.54-F3)^1.81)-0.5</f>
        <v>4804.553616581441</v>
      </c>
      <c r="H3" s="89"/>
      <c r="I3" s="83" t="e">
        <f aca="true" t="shared" si="1" ref="I3:I21">(1.75*(H3-67)^1.348)-0.5</f>
        <v>#NUM!</v>
      </c>
      <c r="J3" s="90"/>
      <c r="K3" s="114" t="e">
        <f aca="true" t="shared" si="2" ref="K3:K21">(58*(J3-1.5)^1.05)-0.5</f>
        <v>#NUM!</v>
      </c>
      <c r="L3" s="91" t="s">
        <v>49</v>
      </c>
      <c r="M3" s="86" t="s">
        <v>48</v>
      </c>
      <c r="N3" s="80" t="e">
        <f aca="true" t="shared" si="3" ref="N3:N21">IF(L3="",0,INT(0.062*(345-((L3*60)+M3))^1.88))</f>
        <v>#VALUE!</v>
      </c>
      <c r="O3" s="92" t="e">
        <f aca="true" t="shared" si="4" ref="O3:O21">G3+I3+K3+N3</f>
        <v>#NUM!</v>
      </c>
    </row>
    <row r="4" spans="1:15" ht="19.5" customHeight="1">
      <c r="A4" s="52">
        <v>1</v>
      </c>
      <c r="B4" s="30">
        <v>5185</v>
      </c>
      <c r="C4" s="29" t="s">
        <v>148</v>
      </c>
      <c r="D4" s="30">
        <v>98</v>
      </c>
      <c r="E4" s="30" t="s">
        <v>102</v>
      </c>
      <c r="F4" s="35">
        <v>9.2</v>
      </c>
      <c r="G4" s="82">
        <f t="shared" si="0"/>
        <v>612.3086205330009</v>
      </c>
      <c r="H4" s="31">
        <v>140</v>
      </c>
      <c r="I4" s="83">
        <f t="shared" si="1"/>
        <v>568.0874428274557</v>
      </c>
      <c r="J4" s="35">
        <v>8.34</v>
      </c>
      <c r="K4" s="114">
        <f t="shared" si="2"/>
        <v>436.25400927353115</v>
      </c>
      <c r="L4" s="44">
        <v>3</v>
      </c>
      <c r="M4" s="46">
        <v>26.89</v>
      </c>
      <c r="N4" s="150">
        <f t="shared" si="3"/>
        <v>654</v>
      </c>
      <c r="O4" s="172">
        <f t="shared" si="4"/>
        <v>2270.6500726339877</v>
      </c>
    </row>
    <row r="5" spans="1:15" ht="19.5" customHeight="1">
      <c r="A5" s="52">
        <v>2</v>
      </c>
      <c r="B5" s="30">
        <v>5007</v>
      </c>
      <c r="C5" s="29" t="s">
        <v>151</v>
      </c>
      <c r="D5" s="30">
        <v>97</v>
      </c>
      <c r="E5" s="30" t="s">
        <v>60</v>
      </c>
      <c r="F5" s="35">
        <v>9.19</v>
      </c>
      <c r="G5" s="82">
        <f t="shared" si="0"/>
        <v>614.8667277216404</v>
      </c>
      <c r="H5" s="31">
        <v>125</v>
      </c>
      <c r="I5" s="83">
        <f t="shared" si="1"/>
        <v>416.5028124047659</v>
      </c>
      <c r="J5" s="35">
        <v>9.58</v>
      </c>
      <c r="K5" s="114">
        <f t="shared" si="2"/>
        <v>519.747404704143</v>
      </c>
      <c r="L5" s="44">
        <v>3</v>
      </c>
      <c r="M5" s="46">
        <v>23.42</v>
      </c>
      <c r="N5" s="150">
        <f t="shared" si="3"/>
        <v>685</v>
      </c>
      <c r="O5" s="172">
        <f t="shared" si="4"/>
        <v>2236.116944830549</v>
      </c>
    </row>
    <row r="6" spans="1:15" ht="19.5" customHeight="1">
      <c r="A6" s="52">
        <v>3</v>
      </c>
      <c r="B6" s="30">
        <v>4935</v>
      </c>
      <c r="C6" s="29" t="s">
        <v>161</v>
      </c>
      <c r="D6" s="30">
        <v>98</v>
      </c>
      <c r="E6" s="30" t="s">
        <v>98</v>
      </c>
      <c r="F6" s="35">
        <v>9.27</v>
      </c>
      <c r="G6" s="82">
        <f t="shared" si="0"/>
        <v>594.5355448463806</v>
      </c>
      <c r="H6" s="31">
        <v>140</v>
      </c>
      <c r="I6" s="83">
        <f t="shared" si="1"/>
        <v>568.0874428274557</v>
      </c>
      <c r="J6" s="35">
        <v>6.67</v>
      </c>
      <c r="K6" s="114">
        <f t="shared" si="2"/>
        <v>325.03153331259125</v>
      </c>
      <c r="L6" s="44">
        <v>3</v>
      </c>
      <c r="M6" s="46">
        <v>28.6</v>
      </c>
      <c r="N6" s="150">
        <f t="shared" si="3"/>
        <v>639</v>
      </c>
      <c r="O6" s="172">
        <f t="shared" si="4"/>
        <v>2126.6545209864275</v>
      </c>
    </row>
    <row r="7" spans="1:15" ht="19.5" customHeight="1">
      <c r="A7" s="52">
        <v>4</v>
      </c>
      <c r="B7" s="30">
        <v>4931</v>
      </c>
      <c r="C7" s="29" t="s">
        <v>150</v>
      </c>
      <c r="D7" s="30">
        <v>97</v>
      </c>
      <c r="E7" s="30" t="s">
        <v>145</v>
      </c>
      <c r="F7" s="35">
        <v>9.74</v>
      </c>
      <c r="G7" s="82">
        <f t="shared" si="0"/>
        <v>481.31106047148694</v>
      </c>
      <c r="H7" s="31">
        <v>140</v>
      </c>
      <c r="I7" s="83">
        <f t="shared" si="1"/>
        <v>568.0874428274557</v>
      </c>
      <c r="J7" s="35">
        <v>8.55</v>
      </c>
      <c r="K7" s="114">
        <f t="shared" si="2"/>
        <v>450.3442824764306</v>
      </c>
      <c r="L7" s="44">
        <v>3</v>
      </c>
      <c r="M7" s="46">
        <v>33.16</v>
      </c>
      <c r="N7" s="150">
        <f t="shared" si="3"/>
        <v>599</v>
      </c>
      <c r="O7" s="172">
        <f t="shared" si="4"/>
        <v>2098.7427857753732</v>
      </c>
    </row>
    <row r="8" spans="1:15" ht="19.5" customHeight="1">
      <c r="A8" s="52">
        <v>5</v>
      </c>
      <c r="B8" s="30">
        <v>5067</v>
      </c>
      <c r="C8" s="29" t="s">
        <v>156</v>
      </c>
      <c r="D8" s="30">
        <v>97</v>
      </c>
      <c r="E8" s="30" t="s">
        <v>18</v>
      </c>
      <c r="F8" s="35">
        <v>9.42</v>
      </c>
      <c r="G8" s="82">
        <f t="shared" si="0"/>
        <v>557.2408016991685</v>
      </c>
      <c r="H8" s="31">
        <v>125</v>
      </c>
      <c r="I8" s="83">
        <f t="shared" si="1"/>
        <v>416.5028124047659</v>
      </c>
      <c r="J8" s="35">
        <v>8.03</v>
      </c>
      <c r="K8" s="114">
        <f t="shared" si="2"/>
        <v>415.4937769935176</v>
      </c>
      <c r="L8" s="44">
        <v>3</v>
      </c>
      <c r="M8" s="46">
        <v>23.82</v>
      </c>
      <c r="N8" s="150">
        <f t="shared" si="3"/>
        <v>682</v>
      </c>
      <c r="O8" s="172">
        <f t="shared" si="4"/>
        <v>2071.237391097452</v>
      </c>
    </row>
    <row r="9" spans="1:15" ht="19.5" customHeight="1">
      <c r="A9" s="52">
        <v>6</v>
      </c>
      <c r="B9" s="30">
        <v>5493</v>
      </c>
      <c r="C9" s="29" t="s">
        <v>154</v>
      </c>
      <c r="D9" s="30">
        <v>97</v>
      </c>
      <c r="E9" s="30" t="s">
        <v>27</v>
      </c>
      <c r="F9" s="35">
        <v>9.17</v>
      </c>
      <c r="G9" s="82">
        <f t="shared" si="0"/>
        <v>619.997243455643</v>
      </c>
      <c r="H9" s="31">
        <v>125</v>
      </c>
      <c r="I9" s="83">
        <f t="shared" si="1"/>
        <v>416.5028124047659</v>
      </c>
      <c r="J9" s="35">
        <v>7.14</v>
      </c>
      <c r="K9" s="114">
        <f t="shared" si="2"/>
        <v>356.17367186283474</v>
      </c>
      <c r="L9" s="44">
        <v>3</v>
      </c>
      <c r="M9" s="46">
        <v>30.53</v>
      </c>
      <c r="N9" s="150">
        <f t="shared" si="3"/>
        <v>622</v>
      </c>
      <c r="O9" s="172">
        <f t="shared" si="4"/>
        <v>2014.6737277232435</v>
      </c>
    </row>
    <row r="10" spans="1:15" ht="19.5" customHeight="1">
      <c r="A10" s="52">
        <v>7</v>
      </c>
      <c r="B10" s="30">
        <v>5036</v>
      </c>
      <c r="C10" s="29" t="s">
        <v>157</v>
      </c>
      <c r="D10" s="30">
        <v>97</v>
      </c>
      <c r="E10" s="30" t="s">
        <v>27</v>
      </c>
      <c r="F10" s="35">
        <v>8.83</v>
      </c>
      <c r="G10" s="82">
        <f t="shared" si="0"/>
        <v>710.1181529621597</v>
      </c>
      <c r="H10" s="31">
        <v>120</v>
      </c>
      <c r="I10" s="83">
        <f t="shared" si="1"/>
        <v>368.7852155717749</v>
      </c>
      <c r="J10" s="35">
        <v>8.1</v>
      </c>
      <c r="K10" s="114">
        <f t="shared" si="2"/>
        <v>420.177346518194</v>
      </c>
      <c r="L10" s="44">
        <v>3</v>
      </c>
      <c r="M10" s="46">
        <v>43.66</v>
      </c>
      <c r="N10" s="150">
        <f t="shared" si="3"/>
        <v>513</v>
      </c>
      <c r="O10" s="172">
        <f t="shared" si="4"/>
        <v>2012.0807150521287</v>
      </c>
    </row>
    <row r="11" spans="1:15" ht="19.5" customHeight="1">
      <c r="A11" s="52">
        <v>8</v>
      </c>
      <c r="B11" s="30">
        <v>5140</v>
      </c>
      <c r="C11" s="29" t="s">
        <v>158</v>
      </c>
      <c r="D11" s="30">
        <v>97</v>
      </c>
      <c r="E11" s="30" t="s">
        <v>54</v>
      </c>
      <c r="F11" s="35">
        <v>9.24</v>
      </c>
      <c r="G11" s="82">
        <f t="shared" si="0"/>
        <v>602.1239116927148</v>
      </c>
      <c r="H11" s="31">
        <v>125</v>
      </c>
      <c r="I11" s="83">
        <f t="shared" si="1"/>
        <v>416.5028124047659</v>
      </c>
      <c r="J11" s="35">
        <v>8.7</v>
      </c>
      <c r="K11" s="114">
        <f t="shared" si="2"/>
        <v>460.4216573439548</v>
      </c>
      <c r="L11" s="44">
        <v>3</v>
      </c>
      <c r="M11" s="46">
        <v>41.59</v>
      </c>
      <c r="N11" s="150">
        <f t="shared" si="3"/>
        <v>529</v>
      </c>
      <c r="O11" s="172">
        <f t="shared" si="4"/>
        <v>2008.0483814414356</v>
      </c>
    </row>
    <row r="12" spans="1:15" ht="19.5" customHeight="1">
      <c r="A12" s="52">
        <v>9</v>
      </c>
      <c r="B12" s="30">
        <v>4853</v>
      </c>
      <c r="C12" s="29" t="s">
        <v>149</v>
      </c>
      <c r="D12" s="30">
        <v>97</v>
      </c>
      <c r="E12" s="30" t="s">
        <v>122</v>
      </c>
      <c r="F12" s="35">
        <v>9.47</v>
      </c>
      <c r="G12" s="82">
        <f t="shared" si="0"/>
        <v>545.0497188263878</v>
      </c>
      <c r="H12" s="31">
        <v>125</v>
      </c>
      <c r="I12" s="83">
        <f t="shared" si="1"/>
        <v>416.5028124047659</v>
      </c>
      <c r="J12" s="35">
        <v>7.82</v>
      </c>
      <c r="K12" s="114">
        <f t="shared" si="2"/>
        <v>401.4582305487885</v>
      </c>
      <c r="L12" s="44">
        <v>3</v>
      </c>
      <c r="M12" s="46">
        <v>28.28</v>
      </c>
      <c r="N12" s="150">
        <f t="shared" si="3"/>
        <v>642</v>
      </c>
      <c r="O12" s="172">
        <f t="shared" si="4"/>
        <v>2005.0107617799422</v>
      </c>
    </row>
    <row r="13" spans="1:15" ht="19.5" customHeight="1">
      <c r="A13" s="52">
        <v>10</v>
      </c>
      <c r="B13" s="30">
        <v>5128</v>
      </c>
      <c r="C13" s="29" t="s">
        <v>152</v>
      </c>
      <c r="D13" s="30">
        <v>97</v>
      </c>
      <c r="E13" s="30" t="s">
        <v>58</v>
      </c>
      <c r="F13" s="35">
        <v>9.59</v>
      </c>
      <c r="G13" s="82">
        <f t="shared" si="0"/>
        <v>516.2841660372172</v>
      </c>
      <c r="H13" s="74">
        <v>115</v>
      </c>
      <c r="I13" s="83">
        <f t="shared" si="1"/>
        <v>322.61062299465533</v>
      </c>
      <c r="J13" s="35">
        <v>8.34</v>
      </c>
      <c r="K13" s="114">
        <f t="shared" si="2"/>
        <v>436.25400927353115</v>
      </c>
      <c r="L13" s="44">
        <v>3</v>
      </c>
      <c r="M13" s="46">
        <v>21.59</v>
      </c>
      <c r="N13" s="150">
        <f t="shared" si="3"/>
        <v>702</v>
      </c>
      <c r="O13" s="172">
        <f t="shared" si="4"/>
        <v>1977.1487983054037</v>
      </c>
    </row>
    <row r="14" spans="1:15" ht="19.5" customHeight="1">
      <c r="A14" s="52">
        <v>11</v>
      </c>
      <c r="B14" s="30">
        <v>5136</v>
      </c>
      <c r="C14" s="29" t="s">
        <v>155</v>
      </c>
      <c r="D14" s="30">
        <v>97</v>
      </c>
      <c r="E14" s="30" t="s">
        <v>98</v>
      </c>
      <c r="F14" s="35">
        <v>9.37</v>
      </c>
      <c r="G14" s="82">
        <f t="shared" si="0"/>
        <v>569.5523168197146</v>
      </c>
      <c r="H14" s="72">
        <v>130</v>
      </c>
      <c r="I14" s="83">
        <f t="shared" si="1"/>
        <v>465.67513938683635</v>
      </c>
      <c r="J14" s="35">
        <v>7.53</v>
      </c>
      <c r="K14" s="114">
        <f t="shared" si="2"/>
        <v>382.11427691509095</v>
      </c>
      <c r="L14" s="44">
        <v>3</v>
      </c>
      <c r="M14" s="46">
        <v>38.49</v>
      </c>
      <c r="N14" s="150">
        <f t="shared" si="3"/>
        <v>555</v>
      </c>
      <c r="O14" s="172">
        <f t="shared" si="4"/>
        <v>1972.341733121642</v>
      </c>
    </row>
    <row r="15" spans="1:15" ht="19.5" customHeight="1">
      <c r="A15" s="52">
        <v>12</v>
      </c>
      <c r="B15" s="30">
        <v>4926</v>
      </c>
      <c r="C15" s="29" t="s">
        <v>164</v>
      </c>
      <c r="D15" s="30">
        <v>97</v>
      </c>
      <c r="E15" s="30" t="s">
        <v>14</v>
      </c>
      <c r="F15" s="35">
        <v>9.74</v>
      </c>
      <c r="G15" s="82">
        <f t="shared" si="0"/>
        <v>481.31106047148694</v>
      </c>
      <c r="H15" s="31">
        <v>125</v>
      </c>
      <c r="I15" s="83">
        <f t="shared" si="1"/>
        <v>416.5028124047659</v>
      </c>
      <c r="J15" s="35">
        <v>7.42</v>
      </c>
      <c r="K15" s="114">
        <f t="shared" si="2"/>
        <v>374.78895723999506</v>
      </c>
      <c r="L15" s="44">
        <v>3</v>
      </c>
      <c r="M15" s="46">
        <v>25.3</v>
      </c>
      <c r="N15" s="150">
        <f t="shared" si="3"/>
        <v>668</v>
      </c>
      <c r="O15" s="172">
        <f t="shared" si="4"/>
        <v>1940.6028301162478</v>
      </c>
    </row>
    <row r="16" spans="1:15" ht="19.5" customHeight="1">
      <c r="A16" s="52">
        <v>13</v>
      </c>
      <c r="B16" s="30">
        <v>5030</v>
      </c>
      <c r="C16" s="29" t="s">
        <v>165</v>
      </c>
      <c r="D16" s="30">
        <v>97</v>
      </c>
      <c r="E16" s="30" t="s">
        <v>55</v>
      </c>
      <c r="F16" s="35">
        <v>9.65</v>
      </c>
      <c r="G16" s="82">
        <f t="shared" si="0"/>
        <v>502.1633647128138</v>
      </c>
      <c r="H16" s="31">
        <v>125</v>
      </c>
      <c r="I16" s="83">
        <f t="shared" si="1"/>
        <v>416.5028124047659</v>
      </c>
      <c r="J16" s="35">
        <v>6.89</v>
      </c>
      <c r="K16" s="114">
        <f t="shared" si="2"/>
        <v>339.591828413516</v>
      </c>
      <c r="L16" s="44">
        <v>3</v>
      </c>
      <c r="M16" s="46">
        <v>30.82</v>
      </c>
      <c r="N16" s="150">
        <f t="shared" si="3"/>
        <v>620</v>
      </c>
      <c r="O16" s="172">
        <f t="shared" si="4"/>
        <v>1878.2580055310957</v>
      </c>
    </row>
    <row r="17" spans="1:15" ht="19.5" customHeight="1">
      <c r="A17" s="52">
        <v>14</v>
      </c>
      <c r="B17" s="30">
        <v>4902</v>
      </c>
      <c r="C17" s="29" t="s">
        <v>163</v>
      </c>
      <c r="D17" s="30">
        <v>97</v>
      </c>
      <c r="E17" s="30" t="s">
        <v>56</v>
      </c>
      <c r="F17" s="35">
        <v>9.98</v>
      </c>
      <c r="G17" s="82">
        <f t="shared" si="0"/>
        <v>427.64704595719326</v>
      </c>
      <c r="H17" s="31">
        <v>135</v>
      </c>
      <c r="I17" s="83">
        <f t="shared" si="1"/>
        <v>516.2257008939728</v>
      </c>
      <c r="J17" s="35">
        <v>8.08</v>
      </c>
      <c r="K17" s="114">
        <f t="shared" si="2"/>
        <v>418.838929188755</v>
      </c>
      <c r="L17" s="44">
        <v>3</v>
      </c>
      <c r="M17" s="46">
        <v>44.82</v>
      </c>
      <c r="N17" s="150">
        <f t="shared" si="3"/>
        <v>504</v>
      </c>
      <c r="O17" s="172">
        <f t="shared" si="4"/>
        <v>1866.711676039921</v>
      </c>
    </row>
    <row r="18" spans="1:15" ht="19.5" customHeight="1">
      <c r="A18" s="52">
        <v>15</v>
      </c>
      <c r="B18" s="30">
        <v>4930</v>
      </c>
      <c r="C18" s="29" t="s">
        <v>160</v>
      </c>
      <c r="D18" s="30">
        <v>97</v>
      </c>
      <c r="E18" s="30" t="s">
        <v>145</v>
      </c>
      <c r="F18" s="35">
        <v>9.56</v>
      </c>
      <c r="G18" s="82">
        <f t="shared" si="0"/>
        <v>523.4101544360128</v>
      </c>
      <c r="H18" s="31">
        <v>130</v>
      </c>
      <c r="I18" s="83">
        <f t="shared" si="1"/>
        <v>465.67513938683635</v>
      </c>
      <c r="J18" s="39">
        <v>6.37</v>
      </c>
      <c r="K18" s="114">
        <f t="shared" si="2"/>
        <v>305.226724116605</v>
      </c>
      <c r="L18" s="44">
        <v>3</v>
      </c>
      <c r="M18" s="46">
        <v>36.83</v>
      </c>
      <c r="N18" s="150">
        <f t="shared" si="3"/>
        <v>568</v>
      </c>
      <c r="O18" s="172">
        <f t="shared" si="4"/>
        <v>1862.312017939454</v>
      </c>
    </row>
    <row r="19" spans="1:15" ht="19.5" customHeight="1">
      <c r="A19" s="52">
        <v>16</v>
      </c>
      <c r="B19" s="30">
        <v>5353</v>
      </c>
      <c r="C19" s="29" t="s">
        <v>159</v>
      </c>
      <c r="D19" s="30">
        <v>97</v>
      </c>
      <c r="E19" s="30" t="s">
        <v>102</v>
      </c>
      <c r="F19" s="35">
        <v>9.2</v>
      </c>
      <c r="G19" s="82">
        <f t="shared" si="0"/>
        <v>612.3086205330009</v>
      </c>
      <c r="H19" s="31">
        <v>125</v>
      </c>
      <c r="I19" s="83">
        <f t="shared" si="1"/>
        <v>416.5028124047659</v>
      </c>
      <c r="J19" s="35">
        <v>7.63</v>
      </c>
      <c r="K19" s="114">
        <f t="shared" si="2"/>
        <v>388.77946238784824</v>
      </c>
      <c r="L19" s="44">
        <v>3</v>
      </c>
      <c r="M19" s="46">
        <v>56.31</v>
      </c>
      <c r="N19" s="150">
        <f t="shared" si="3"/>
        <v>417</v>
      </c>
      <c r="O19" s="172">
        <f t="shared" si="4"/>
        <v>1834.590895325615</v>
      </c>
    </row>
    <row r="20" spans="1:15" ht="19.5" customHeight="1">
      <c r="A20" s="52">
        <v>17</v>
      </c>
      <c r="B20" s="30">
        <v>5192</v>
      </c>
      <c r="C20" s="29" t="s">
        <v>162</v>
      </c>
      <c r="D20" s="30">
        <v>98</v>
      </c>
      <c r="E20" s="30" t="s">
        <v>17</v>
      </c>
      <c r="F20" s="35">
        <v>10.24</v>
      </c>
      <c r="G20" s="82">
        <f t="shared" si="0"/>
        <v>372.7318407876487</v>
      </c>
      <c r="H20" s="31">
        <v>125</v>
      </c>
      <c r="I20" s="83">
        <f t="shared" si="1"/>
        <v>416.5028124047659</v>
      </c>
      <c r="J20" s="35">
        <v>6.5</v>
      </c>
      <c r="K20" s="114">
        <f t="shared" si="2"/>
        <v>313.80153215296673</v>
      </c>
      <c r="L20" s="44">
        <v>3</v>
      </c>
      <c r="M20" s="46">
        <v>25.2</v>
      </c>
      <c r="N20" s="150">
        <f t="shared" si="3"/>
        <v>669</v>
      </c>
      <c r="O20" s="172">
        <f t="shared" si="4"/>
        <v>1772.0361853453815</v>
      </c>
    </row>
    <row r="21" spans="1:15" ht="19.5" customHeight="1">
      <c r="A21" s="52">
        <v>18</v>
      </c>
      <c r="B21" s="30">
        <v>4944</v>
      </c>
      <c r="C21" s="29" t="s">
        <v>153</v>
      </c>
      <c r="D21" s="30">
        <v>97</v>
      </c>
      <c r="E21" s="30" t="s">
        <v>124</v>
      </c>
      <c r="F21" s="35">
        <v>9.69</v>
      </c>
      <c r="G21" s="82">
        <f t="shared" si="0"/>
        <v>492.84686862514786</v>
      </c>
      <c r="H21" s="31">
        <v>100</v>
      </c>
      <c r="I21" s="83">
        <f t="shared" si="1"/>
        <v>194.48214315221355</v>
      </c>
      <c r="J21" s="35">
        <v>6.23</v>
      </c>
      <c r="K21" s="114">
        <f t="shared" si="2"/>
        <v>296.0051160738582</v>
      </c>
      <c r="L21" s="44">
        <v>3</v>
      </c>
      <c r="M21" s="46">
        <v>23.41</v>
      </c>
      <c r="N21" s="150">
        <f t="shared" si="3"/>
        <v>686</v>
      </c>
      <c r="O21" s="172">
        <f t="shared" si="4"/>
        <v>1669.3341278512196</v>
      </c>
    </row>
    <row r="22" spans="4:15" s="49" customFormat="1" ht="18" customHeight="1">
      <c r="D22" s="50"/>
      <c r="F22" s="61"/>
      <c r="G22" s="149"/>
      <c r="H22" s="50"/>
      <c r="I22" s="149"/>
      <c r="J22" s="61"/>
      <c r="K22" s="53"/>
      <c r="L22" s="50"/>
      <c r="M22" s="61"/>
      <c r="N22" s="50"/>
      <c r="O22" s="62"/>
    </row>
  </sheetData>
  <mergeCells count="6">
    <mergeCell ref="L1:N1"/>
    <mergeCell ref="L2:M2"/>
    <mergeCell ref="A1:A2"/>
    <mergeCell ref="F1:G1"/>
    <mergeCell ref="H1:I1"/>
    <mergeCell ref="J1:K1"/>
  </mergeCells>
  <printOptions gridLines="1" horizontalCentered="1"/>
  <pageMargins left="0.7874015748031497" right="0.7874015748031497" top="0.82" bottom="0.69" header="0.35433070866141736" footer="0.35"/>
  <pageSetup horizontalDpi="300" verticalDpi="300" orientation="landscape" paperSize="9" r:id="rId1"/>
  <headerFooter alignWithMargins="0">
    <oddHeader xml:space="preserve">&amp;L&amp;UTETRATHLON PUPILLES GARCONS&amp;RGaurain le 20 septembre 2008
Meeting LBFA n°155 </oddHeader>
    <oddFooter>&amp;CFinale Challenge LBFA Benjamins, Pupilles, Minimes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E1">
      <selection activeCell="Q4" sqref="Q4"/>
    </sheetView>
  </sheetViews>
  <sheetFormatPr defaultColWidth="11.421875" defaultRowHeight="15.75" customHeight="1"/>
  <cols>
    <col min="1" max="1" width="5.140625" style="2" customWidth="1"/>
    <col min="2" max="2" width="5.7109375" style="2" customWidth="1"/>
    <col min="3" max="3" width="28.140625" style="2" bestFit="1" customWidth="1"/>
    <col min="4" max="4" width="3.57421875" style="3" customWidth="1"/>
    <col min="5" max="5" width="7.7109375" style="2" customWidth="1"/>
    <col min="6" max="6" width="6.7109375" style="4" customWidth="1"/>
    <col min="7" max="7" width="6.7109375" style="5" customWidth="1"/>
    <col min="8" max="8" width="6.7109375" style="3" customWidth="1"/>
    <col min="9" max="9" width="6.7109375" style="5" customWidth="1"/>
    <col min="10" max="10" width="6.7109375" style="4" customWidth="1"/>
    <col min="11" max="11" width="6.7109375" style="5" customWidth="1"/>
    <col min="12" max="12" width="6.7109375" style="4" customWidth="1"/>
    <col min="13" max="13" width="6.7109375" style="5" customWidth="1"/>
    <col min="14" max="14" width="4.57421875" style="5" customWidth="1"/>
    <col min="15" max="15" width="6.7109375" style="4" customWidth="1"/>
    <col min="16" max="16" width="6.7109375" style="5" customWidth="1"/>
    <col min="17" max="17" width="12.8515625" style="41" bestFit="1" customWidth="1"/>
    <col min="18" max="16384" width="11.421875" style="2" customWidth="1"/>
  </cols>
  <sheetData>
    <row r="1" spans="1:17" ht="15.75" customHeight="1">
      <c r="A1" s="211"/>
      <c r="B1" s="25" t="s">
        <v>11</v>
      </c>
      <c r="C1" s="25" t="s">
        <v>13</v>
      </c>
      <c r="D1" s="27" t="s">
        <v>1</v>
      </c>
      <c r="E1" s="21" t="s">
        <v>0</v>
      </c>
      <c r="F1" s="201" t="s">
        <v>10</v>
      </c>
      <c r="G1" s="202"/>
      <c r="H1" s="203" t="s">
        <v>3</v>
      </c>
      <c r="I1" s="204"/>
      <c r="J1" s="212" t="s">
        <v>28</v>
      </c>
      <c r="K1" s="213"/>
      <c r="L1" s="205" t="s">
        <v>8</v>
      </c>
      <c r="M1" s="205"/>
      <c r="N1" s="197" t="s">
        <v>4</v>
      </c>
      <c r="O1" s="198"/>
      <c r="P1" s="199"/>
      <c r="Q1" s="42" t="s">
        <v>5</v>
      </c>
    </row>
    <row r="2" spans="1:17" ht="15.75" customHeight="1">
      <c r="A2" s="211"/>
      <c r="B2" s="26"/>
      <c r="C2" s="26"/>
      <c r="D2" s="28"/>
      <c r="E2" s="26"/>
      <c r="F2" s="23" t="s">
        <v>6</v>
      </c>
      <c r="G2" s="13" t="s">
        <v>7</v>
      </c>
      <c r="H2" s="18" t="s">
        <v>6</v>
      </c>
      <c r="I2" s="17" t="s">
        <v>7</v>
      </c>
      <c r="J2" s="38" t="s">
        <v>6</v>
      </c>
      <c r="K2" s="24" t="s">
        <v>7</v>
      </c>
      <c r="L2" s="40" t="s">
        <v>6</v>
      </c>
      <c r="M2" s="22" t="s">
        <v>7</v>
      </c>
      <c r="N2" s="195" t="s">
        <v>6</v>
      </c>
      <c r="O2" s="196"/>
      <c r="P2" s="13" t="s">
        <v>7</v>
      </c>
      <c r="Q2" s="43"/>
    </row>
    <row r="3" spans="1:17" ht="15.75" customHeight="1">
      <c r="A3" s="88"/>
      <c r="B3" s="88"/>
      <c r="C3" s="87"/>
      <c r="D3" s="85"/>
      <c r="E3" s="88"/>
      <c r="F3" s="90"/>
      <c r="G3" s="82">
        <f aca="true" t="shared" si="0" ref="G3:G21">(30*(16.94-F3)^1.81)-0.5</f>
        <v>5028.186014056179</v>
      </c>
      <c r="H3" s="93"/>
      <c r="I3" s="112" t="e">
        <f aca="true" t="shared" si="1" ref="I3:I21">(0.19*(H3-191)^1.41)-0.5</f>
        <v>#NUM!</v>
      </c>
      <c r="J3" s="94"/>
      <c r="K3" s="82" t="e">
        <f>(14*(J3-4)^1.1)</f>
        <v>#NUM!</v>
      </c>
      <c r="L3" s="90"/>
      <c r="M3" s="82" t="e">
        <f aca="true" t="shared" si="2" ref="M3:M21">(58*(L3-1.5)^1.05)-0.5</f>
        <v>#NUM!</v>
      </c>
      <c r="N3" s="95" t="s">
        <v>49</v>
      </c>
      <c r="O3" s="86" t="s">
        <v>48</v>
      </c>
      <c r="P3" s="80" t="e">
        <f aca="true" t="shared" si="3" ref="P3:P21">IF(N3="",0,INT(0.062*(345-((N3*60)+O3))^1.88))</f>
        <v>#VALUE!</v>
      </c>
      <c r="Q3" s="92" t="e">
        <f aca="true" t="shared" si="4" ref="Q3:Q21">G3+I3+M3+K3+P3</f>
        <v>#NUM!</v>
      </c>
    </row>
    <row r="4" spans="1:17" ht="19.5" customHeight="1">
      <c r="A4" s="30">
        <v>1</v>
      </c>
      <c r="B4" s="30">
        <v>6842</v>
      </c>
      <c r="C4" s="29" t="s">
        <v>108</v>
      </c>
      <c r="D4" s="48">
        <v>95</v>
      </c>
      <c r="E4" s="30" t="s">
        <v>58</v>
      </c>
      <c r="F4" s="35">
        <v>10.87</v>
      </c>
      <c r="G4" s="82">
        <f t="shared" si="0"/>
        <v>784.1803652531021</v>
      </c>
      <c r="H4" s="36">
        <v>503</v>
      </c>
      <c r="I4" s="112">
        <f t="shared" si="1"/>
        <v>623.9699987565014</v>
      </c>
      <c r="J4" s="64">
        <v>33.59</v>
      </c>
      <c r="K4" s="82">
        <f>(14*(J4-4)^1.1)</f>
        <v>581.2828332793799</v>
      </c>
      <c r="L4" s="35">
        <v>12.43</v>
      </c>
      <c r="M4" s="82">
        <f t="shared" si="2"/>
        <v>713.962047106964</v>
      </c>
      <c r="N4" s="47">
        <v>3</v>
      </c>
      <c r="O4" s="46">
        <v>23.15</v>
      </c>
      <c r="P4" s="150">
        <f t="shared" si="3"/>
        <v>688</v>
      </c>
      <c r="Q4" s="172">
        <f t="shared" si="4"/>
        <v>3391.395244395947</v>
      </c>
    </row>
    <row r="5" spans="1:17" ht="19.5" customHeight="1">
      <c r="A5" s="30">
        <v>2</v>
      </c>
      <c r="B5" s="30">
        <v>7055</v>
      </c>
      <c r="C5" s="29" t="s">
        <v>105</v>
      </c>
      <c r="D5" s="48">
        <v>95</v>
      </c>
      <c r="E5" s="30" t="s">
        <v>122</v>
      </c>
      <c r="F5" s="35">
        <v>10.93</v>
      </c>
      <c r="G5" s="82">
        <f t="shared" si="0"/>
        <v>770.1976753784659</v>
      </c>
      <c r="H5" s="36">
        <v>458</v>
      </c>
      <c r="I5" s="112">
        <f t="shared" si="1"/>
        <v>500.84245050432116</v>
      </c>
      <c r="J5" s="64">
        <v>22.38</v>
      </c>
      <c r="K5" s="82">
        <f>(14*(J5-4)^1.1)</f>
        <v>344.2770662147398</v>
      </c>
      <c r="L5" s="35">
        <v>8.78</v>
      </c>
      <c r="M5" s="82">
        <f t="shared" si="2"/>
        <v>465.8005651798025</v>
      </c>
      <c r="N5" s="47">
        <v>3</v>
      </c>
      <c r="O5" s="46">
        <v>19.7</v>
      </c>
      <c r="P5" s="150">
        <f t="shared" si="3"/>
        <v>720</v>
      </c>
      <c r="Q5" s="172">
        <f t="shared" si="4"/>
        <v>2801.1177572773295</v>
      </c>
    </row>
    <row r="6" spans="1:17" ht="19.5" customHeight="1">
      <c r="A6" s="30">
        <v>3</v>
      </c>
      <c r="B6" s="30">
        <v>6992</v>
      </c>
      <c r="C6" s="29" t="s">
        <v>110</v>
      </c>
      <c r="D6" s="48">
        <v>95</v>
      </c>
      <c r="E6" s="30" t="s">
        <v>125</v>
      </c>
      <c r="F6" s="35">
        <v>11.45</v>
      </c>
      <c r="G6" s="82">
        <f t="shared" si="0"/>
        <v>653.7552227322238</v>
      </c>
      <c r="H6" s="36">
        <v>448</v>
      </c>
      <c r="I6" s="112">
        <f t="shared" si="1"/>
        <v>474.5718581366466</v>
      </c>
      <c r="J6" s="64">
        <v>22.41</v>
      </c>
      <c r="K6" s="82">
        <v>344</v>
      </c>
      <c r="L6" s="35">
        <v>9.86</v>
      </c>
      <c r="M6" s="82">
        <f t="shared" si="2"/>
        <v>538.6934214764833</v>
      </c>
      <c r="N6" s="47">
        <v>3</v>
      </c>
      <c r="O6" s="46">
        <v>13.79</v>
      </c>
      <c r="P6" s="150">
        <f t="shared" si="3"/>
        <v>776</v>
      </c>
      <c r="Q6" s="172">
        <f t="shared" si="4"/>
        <v>2787.0205023453536</v>
      </c>
    </row>
    <row r="7" spans="1:17" ht="19.5" customHeight="1">
      <c r="A7" s="30">
        <v>4</v>
      </c>
      <c r="B7" s="30">
        <v>7010</v>
      </c>
      <c r="C7" s="29" t="s">
        <v>106</v>
      </c>
      <c r="D7" s="48">
        <v>95</v>
      </c>
      <c r="E7" s="30" t="s">
        <v>15</v>
      </c>
      <c r="F7" s="35">
        <v>10.99</v>
      </c>
      <c r="G7" s="82">
        <f t="shared" si="0"/>
        <v>756.327602001062</v>
      </c>
      <c r="H7" s="36">
        <v>431</v>
      </c>
      <c r="I7" s="112">
        <f t="shared" si="1"/>
        <v>430.87150314709993</v>
      </c>
      <c r="J7" s="64">
        <v>31.05</v>
      </c>
      <c r="K7" s="82">
        <v>526</v>
      </c>
      <c r="L7" s="35">
        <v>10.78</v>
      </c>
      <c r="M7" s="82">
        <f t="shared" si="2"/>
        <v>601.1630883162879</v>
      </c>
      <c r="N7" s="47">
        <v>3</v>
      </c>
      <c r="O7" s="46">
        <v>57.19</v>
      </c>
      <c r="P7" s="150">
        <f t="shared" si="3"/>
        <v>410</v>
      </c>
      <c r="Q7" s="172">
        <f t="shared" si="4"/>
        <v>2724.36219346445</v>
      </c>
    </row>
    <row r="8" spans="1:17" ht="19.5" customHeight="1">
      <c r="A8" s="30">
        <v>5</v>
      </c>
      <c r="B8" s="30">
        <v>6870</v>
      </c>
      <c r="C8" s="29" t="s">
        <v>111</v>
      </c>
      <c r="D8" s="48">
        <v>95</v>
      </c>
      <c r="E8" s="30" t="s">
        <v>27</v>
      </c>
      <c r="F8" s="35">
        <v>11.55</v>
      </c>
      <c r="G8" s="82">
        <f t="shared" si="0"/>
        <v>632.3443683755187</v>
      </c>
      <c r="H8" s="36">
        <v>395</v>
      </c>
      <c r="I8" s="112">
        <f t="shared" si="1"/>
        <v>342.5300266193403</v>
      </c>
      <c r="J8" s="64">
        <v>15.22</v>
      </c>
      <c r="K8" s="82">
        <f aca="true" t="shared" si="5" ref="K8:K13">(14*(J8-4)^1.1)</f>
        <v>200.04153494652797</v>
      </c>
      <c r="L8" s="35">
        <v>8.45</v>
      </c>
      <c r="M8" s="82">
        <f t="shared" si="2"/>
        <v>443.631972266852</v>
      </c>
      <c r="N8" s="47">
        <v>3</v>
      </c>
      <c r="O8" s="46">
        <v>20.83</v>
      </c>
      <c r="P8" s="150">
        <f t="shared" si="3"/>
        <v>709</v>
      </c>
      <c r="Q8" s="172">
        <f t="shared" si="4"/>
        <v>2327.547902208239</v>
      </c>
    </row>
    <row r="9" spans="1:17" ht="19.5" customHeight="1">
      <c r="A9" s="30">
        <v>6</v>
      </c>
      <c r="B9" s="30">
        <v>6882</v>
      </c>
      <c r="C9" s="29" t="s">
        <v>116</v>
      </c>
      <c r="D9" s="48">
        <v>96</v>
      </c>
      <c r="E9" s="30" t="s">
        <v>126</v>
      </c>
      <c r="F9" s="35">
        <v>12.1</v>
      </c>
      <c r="G9" s="82">
        <f t="shared" si="0"/>
        <v>520.3244444708353</v>
      </c>
      <c r="H9" s="36">
        <v>406</v>
      </c>
      <c r="I9" s="112">
        <f t="shared" si="1"/>
        <v>368.89569469513395</v>
      </c>
      <c r="J9" s="64">
        <v>19.6</v>
      </c>
      <c r="K9" s="82">
        <f t="shared" si="5"/>
        <v>287.45184061349397</v>
      </c>
      <c r="L9" s="35">
        <v>10.23</v>
      </c>
      <c r="M9" s="82">
        <f t="shared" si="2"/>
        <v>563.7777805129278</v>
      </c>
      <c r="N9" s="47">
        <v>3</v>
      </c>
      <c r="O9" s="46">
        <v>35.54</v>
      </c>
      <c r="P9" s="150">
        <f t="shared" si="3"/>
        <v>579</v>
      </c>
      <c r="Q9" s="172">
        <f t="shared" si="4"/>
        <v>2319.449760292391</v>
      </c>
    </row>
    <row r="10" spans="1:17" ht="19.5" customHeight="1">
      <c r="A10" s="30">
        <v>7</v>
      </c>
      <c r="B10" s="30">
        <v>7204</v>
      </c>
      <c r="C10" s="29" t="s">
        <v>104</v>
      </c>
      <c r="D10" s="48">
        <v>95</v>
      </c>
      <c r="E10" s="30" t="s">
        <v>55</v>
      </c>
      <c r="F10" s="35">
        <v>12.34</v>
      </c>
      <c r="G10" s="82">
        <f t="shared" si="0"/>
        <v>474.52113177297866</v>
      </c>
      <c r="H10" s="36">
        <v>412</v>
      </c>
      <c r="I10" s="112">
        <f t="shared" si="1"/>
        <v>383.5136897405869</v>
      </c>
      <c r="J10" s="64">
        <v>20.92</v>
      </c>
      <c r="K10" s="82">
        <f t="shared" si="5"/>
        <v>314.31740497251485</v>
      </c>
      <c r="L10" s="35">
        <v>9.97</v>
      </c>
      <c r="M10" s="82">
        <f t="shared" si="2"/>
        <v>546.1452445828256</v>
      </c>
      <c r="N10" s="47">
        <v>3</v>
      </c>
      <c r="O10" s="46">
        <v>34.93</v>
      </c>
      <c r="P10" s="150">
        <f t="shared" si="3"/>
        <v>584</v>
      </c>
      <c r="Q10" s="172">
        <f t="shared" si="4"/>
        <v>2302.497471068906</v>
      </c>
    </row>
    <row r="11" spans="1:17" ht="19.5" customHeight="1">
      <c r="A11" s="30">
        <v>8</v>
      </c>
      <c r="B11" s="30">
        <v>6867</v>
      </c>
      <c r="C11" s="29" t="s">
        <v>113</v>
      </c>
      <c r="D11" s="30">
        <v>96</v>
      </c>
      <c r="E11" s="30" t="s">
        <v>58</v>
      </c>
      <c r="F11" s="35">
        <v>11.32</v>
      </c>
      <c r="G11" s="82">
        <f t="shared" si="0"/>
        <v>682.0649540714297</v>
      </c>
      <c r="H11" s="36">
        <v>446</v>
      </c>
      <c r="I11" s="112">
        <f t="shared" si="1"/>
        <v>469.3673363859232</v>
      </c>
      <c r="J11" s="64">
        <v>17.31</v>
      </c>
      <c r="K11" s="82">
        <f t="shared" si="5"/>
        <v>241.39256900150772</v>
      </c>
      <c r="L11" s="35">
        <v>7.45</v>
      </c>
      <c r="M11" s="82">
        <f t="shared" si="2"/>
        <v>376.7861020752681</v>
      </c>
      <c r="N11" s="47">
        <v>3</v>
      </c>
      <c r="O11" s="46">
        <v>46.73</v>
      </c>
      <c r="P11" s="150">
        <f t="shared" si="3"/>
        <v>489</v>
      </c>
      <c r="Q11" s="172">
        <f t="shared" si="4"/>
        <v>2258.6109615341284</v>
      </c>
    </row>
    <row r="12" spans="1:17" ht="19.5" customHeight="1">
      <c r="A12" s="30">
        <v>9</v>
      </c>
      <c r="B12" s="30">
        <v>6962</v>
      </c>
      <c r="C12" s="29" t="s">
        <v>115</v>
      </c>
      <c r="D12" s="30">
        <v>96</v>
      </c>
      <c r="E12" s="30" t="s">
        <v>26</v>
      </c>
      <c r="F12" s="35">
        <v>11.59</v>
      </c>
      <c r="G12" s="82">
        <f t="shared" si="0"/>
        <v>623.8693853347212</v>
      </c>
      <c r="H12" s="36">
        <v>439</v>
      </c>
      <c r="I12" s="112">
        <f t="shared" si="1"/>
        <v>451.2836095522231</v>
      </c>
      <c r="J12" s="64">
        <v>14.77</v>
      </c>
      <c r="K12" s="82">
        <f t="shared" si="5"/>
        <v>191.23408812526839</v>
      </c>
      <c r="L12" s="35">
        <v>7.1</v>
      </c>
      <c r="M12" s="82">
        <f t="shared" si="2"/>
        <v>353.51806332528156</v>
      </c>
      <c r="N12" s="47">
        <v>3</v>
      </c>
      <c r="O12" s="46">
        <v>31.71</v>
      </c>
      <c r="P12" s="150">
        <f t="shared" si="3"/>
        <v>612</v>
      </c>
      <c r="Q12" s="172">
        <f t="shared" si="4"/>
        <v>2231.9051463374944</v>
      </c>
    </row>
    <row r="13" spans="1:17" ht="19.5" customHeight="1">
      <c r="A13" s="30">
        <v>10</v>
      </c>
      <c r="B13" s="30">
        <v>7004</v>
      </c>
      <c r="C13" s="29" t="s">
        <v>114</v>
      </c>
      <c r="D13" s="48">
        <v>96</v>
      </c>
      <c r="E13" s="30" t="s">
        <v>123</v>
      </c>
      <c r="F13" s="35">
        <v>11.6</v>
      </c>
      <c r="G13" s="82">
        <f t="shared" si="0"/>
        <v>621.758632094791</v>
      </c>
      <c r="H13" s="36">
        <v>441</v>
      </c>
      <c r="I13" s="112">
        <f t="shared" si="1"/>
        <v>456.4293059551993</v>
      </c>
      <c r="J13" s="35">
        <v>17.16</v>
      </c>
      <c r="K13" s="82">
        <f t="shared" si="5"/>
        <v>238.4017910846992</v>
      </c>
      <c r="L13" s="35">
        <v>8.18</v>
      </c>
      <c r="M13" s="82">
        <f t="shared" si="2"/>
        <v>425.53303809354657</v>
      </c>
      <c r="N13" s="47">
        <v>3</v>
      </c>
      <c r="O13" s="46">
        <v>53.99</v>
      </c>
      <c r="P13" s="150">
        <f t="shared" si="3"/>
        <v>434</v>
      </c>
      <c r="Q13" s="172">
        <f t="shared" si="4"/>
        <v>2176.122767228236</v>
      </c>
    </row>
    <row r="14" spans="1:17" ht="19.5" customHeight="1">
      <c r="A14" s="30">
        <v>11</v>
      </c>
      <c r="B14" s="30">
        <v>6841</v>
      </c>
      <c r="C14" s="29" t="s">
        <v>112</v>
      </c>
      <c r="D14" s="48">
        <v>95</v>
      </c>
      <c r="E14" s="30" t="s">
        <v>58</v>
      </c>
      <c r="F14" s="35">
        <v>12.02</v>
      </c>
      <c r="G14" s="82">
        <f t="shared" si="0"/>
        <v>536.0103329843703</v>
      </c>
      <c r="H14" s="36">
        <v>438</v>
      </c>
      <c r="I14" s="112">
        <f t="shared" si="1"/>
        <v>448.7171260582744</v>
      </c>
      <c r="J14" s="35">
        <v>17.49</v>
      </c>
      <c r="K14" s="82">
        <v>244</v>
      </c>
      <c r="L14" s="35">
        <v>7.91</v>
      </c>
      <c r="M14" s="82">
        <f t="shared" si="2"/>
        <v>407.47065386899504</v>
      </c>
      <c r="N14" s="47">
        <v>3</v>
      </c>
      <c r="O14" s="46">
        <v>42.77</v>
      </c>
      <c r="P14" s="150">
        <f t="shared" si="3"/>
        <v>520</v>
      </c>
      <c r="Q14" s="172">
        <f t="shared" si="4"/>
        <v>2156.19811291164</v>
      </c>
    </row>
    <row r="15" spans="1:17" ht="19.5" customHeight="1">
      <c r="A15" s="30">
        <v>12</v>
      </c>
      <c r="B15" s="30">
        <v>6912</v>
      </c>
      <c r="C15" s="29" t="s">
        <v>119</v>
      </c>
      <c r="D15" s="48">
        <v>95</v>
      </c>
      <c r="E15" s="30" t="s">
        <v>54</v>
      </c>
      <c r="F15" s="35">
        <v>11.99</v>
      </c>
      <c r="G15" s="82">
        <f t="shared" si="0"/>
        <v>541.9461920168505</v>
      </c>
      <c r="H15" s="36">
        <v>387</v>
      </c>
      <c r="I15" s="112">
        <f t="shared" si="1"/>
        <v>323.7161628725059</v>
      </c>
      <c r="J15" s="35">
        <v>18.68</v>
      </c>
      <c r="K15" s="82">
        <v>268</v>
      </c>
      <c r="L15" s="35">
        <v>6.71</v>
      </c>
      <c r="M15" s="82">
        <f t="shared" si="2"/>
        <v>327.67659375638175</v>
      </c>
      <c r="N15" s="47">
        <v>3</v>
      </c>
      <c r="O15" s="46">
        <v>23.88</v>
      </c>
      <c r="P15" s="150">
        <f t="shared" si="3"/>
        <v>681</v>
      </c>
      <c r="Q15" s="172">
        <f t="shared" si="4"/>
        <v>2142.338948645738</v>
      </c>
    </row>
    <row r="16" spans="1:17" ht="19.5" customHeight="1">
      <c r="A16" s="30">
        <v>13</v>
      </c>
      <c r="B16" s="30">
        <v>7003</v>
      </c>
      <c r="C16" s="29" t="s">
        <v>107</v>
      </c>
      <c r="D16" s="48">
        <v>95</v>
      </c>
      <c r="E16" s="30" t="s">
        <v>123</v>
      </c>
      <c r="F16" s="35">
        <v>12.39</v>
      </c>
      <c r="G16" s="82">
        <f t="shared" si="0"/>
        <v>465.2167763700227</v>
      </c>
      <c r="H16" s="36">
        <v>422</v>
      </c>
      <c r="I16" s="112">
        <f t="shared" si="1"/>
        <v>408.23939013327015</v>
      </c>
      <c r="J16" s="35">
        <v>22.88</v>
      </c>
      <c r="K16" s="82">
        <v>354</v>
      </c>
      <c r="L16" s="35">
        <v>9.14</v>
      </c>
      <c r="M16" s="82">
        <f t="shared" si="2"/>
        <v>490.04179967878383</v>
      </c>
      <c r="N16" s="47">
        <v>3</v>
      </c>
      <c r="O16" s="46">
        <v>56.23</v>
      </c>
      <c r="P16" s="150">
        <f t="shared" si="3"/>
        <v>417</v>
      </c>
      <c r="Q16" s="172">
        <f t="shared" si="4"/>
        <v>2134.4979661820767</v>
      </c>
    </row>
    <row r="17" spans="1:17" ht="19.5" customHeight="1">
      <c r="A17" s="30">
        <v>14</v>
      </c>
      <c r="B17" s="30">
        <v>7017</v>
      </c>
      <c r="C17" s="29" t="s">
        <v>118</v>
      </c>
      <c r="D17" s="48">
        <v>95</v>
      </c>
      <c r="E17" s="30" t="s">
        <v>26</v>
      </c>
      <c r="F17" s="35">
        <v>12.5</v>
      </c>
      <c r="G17" s="82">
        <f t="shared" si="0"/>
        <v>445.03767134195834</v>
      </c>
      <c r="H17" s="36">
        <v>378</v>
      </c>
      <c r="I17" s="112">
        <f t="shared" si="1"/>
        <v>302.92423535506265</v>
      </c>
      <c r="J17" s="35">
        <v>23.03</v>
      </c>
      <c r="K17" s="82">
        <v>357</v>
      </c>
      <c r="L17" s="35">
        <v>11.12</v>
      </c>
      <c r="M17" s="82">
        <f t="shared" si="2"/>
        <v>624.3299223462719</v>
      </c>
      <c r="N17" s="47">
        <v>4</v>
      </c>
      <c r="O17" s="46">
        <v>2.37</v>
      </c>
      <c r="P17" s="150">
        <f t="shared" si="3"/>
        <v>374</v>
      </c>
      <c r="Q17" s="172">
        <f t="shared" si="4"/>
        <v>2103.291829043293</v>
      </c>
    </row>
    <row r="18" spans="1:17" ht="19.5" customHeight="1">
      <c r="A18" s="30">
        <v>15</v>
      </c>
      <c r="B18" s="30">
        <v>6893</v>
      </c>
      <c r="C18" s="29" t="s">
        <v>109</v>
      </c>
      <c r="D18" s="48">
        <v>95</v>
      </c>
      <c r="E18" s="30" t="s">
        <v>124</v>
      </c>
      <c r="F18" s="35">
        <v>11.99</v>
      </c>
      <c r="G18" s="82">
        <f t="shared" si="0"/>
        <v>541.9461920168505</v>
      </c>
      <c r="H18" s="36">
        <v>364</v>
      </c>
      <c r="I18" s="112">
        <f t="shared" si="1"/>
        <v>271.3933629426758</v>
      </c>
      <c r="J18" s="35">
        <v>15.68</v>
      </c>
      <c r="K18" s="82">
        <f>(14*(J18-4)^1.1)</f>
        <v>209.081286036349</v>
      </c>
      <c r="L18" s="35">
        <v>7.82</v>
      </c>
      <c r="M18" s="82">
        <f t="shared" si="2"/>
        <v>401.4582305487885</v>
      </c>
      <c r="N18" s="47">
        <v>3</v>
      </c>
      <c r="O18" s="46">
        <v>28.54</v>
      </c>
      <c r="P18" s="150">
        <f t="shared" si="3"/>
        <v>640</v>
      </c>
      <c r="Q18" s="172">
        <f t="shared" si="4"/>
        <v>2063.879071544664</v>
      </c>
    </row>
    <row r="19" spans="1:17" ht="19.5" customHeight="1">
      <c r="A19" s="30">
        <v>16</v>
      </c>
      <c r="B19" s="30">
        <v>6835</v>
      </c>
      <c r="C19" s="29" t="s">
        <v>120</v>
      </c>
      <c r="D19" s="48">
        <v>96</v>
      </c>
      <c r="E19" s="30" t="s">
        <v>58</v>
      </c>
      <c r="F19" s="35">
        <v>11.74</v>
      </c>
      <c r="G19" s="82">
        <f t="shared" si="0"/>
        <v>592.5445329937927</v>
      </c>
      <c r="H19" s="36">
        <v>390</v>
      </c>
      <c r="I19" s="112">
        <f t="shared" si="1"/>
        <v>330.73516653957614</v>
      </c>
      <c r="J19" s="35">
        <v>15.63</v>
      </c>
      <c r="K19" s="82">
        <v>207</v>
      </c>
      <c r="L19" s="35">
        <v>7.45</v>
      </c>
      <c r="M19" s="82">
        <f t="shared" si="2"/>
        <v>376.7861020752681</v>
      </c>
      <c r="N19" s="47">
        <v>3</v>
      </c>
      <c r="O19" s="46">
        <v>45.88</v>
      </c>
      <c r="P19" s="150">
        <f t="shared" si="3"/>
        <v>495</v>
      </c>
      <c r="Q19" s="172">
        <f t="shared" si="4"/>
        <v>2002.0658016086368</v>
      </c>
    </row>
    <row r="20" spans="1:17" ht="19.5" customHeight="1">
      <c r="A20" s="30">
        <v>17</v>
      </c>
      <c r="B20" s="30">
        <v>7057</v>
      </c>
      <c r="C20" s="29" t="s">
        <v>117</v>
      </c>
      <c r="D20" s="48">
        <v>95</v>
      </c>
      <c r="E20" s="30" t="s">
        <v>127</v>
      </c>
      <c r="F20" s="35">
        <v>12.11</v>
      </c>
      <c r="G20" s="82">
        <f t="shared" si="0"/>
        <v>518.3783632349835</v>
      </c>
      <c r="H20" s="36">
        <v>348</v>
      </c>
      <c r="I20" s="112">
        <f t="shared" si="1"/>
        <v>236.6221427710575</v>
      </c>
      <c r="J20" s="35">
        <v>19.85</v>
      </c>
      <c r="K20" s="82">
        <v>292</v>
      </c>
      <c r="L20" s="35">
        <v>8.71</v>
      </c>
      <c r="M20" s="82">
        <f t="shared" si="2"/>
        <v>461.0938580901503</v>
      </c>
      <c r="N20" s="47">
        <v>3</v>
      </c>
      <c r="O20" s="46">
        <v>59.67</v>
      </c>
      <c r="P20" s="150">
        <f t="shared" si="3"/>
        <v>393</v>
      </c>
      <c r="Q20" s="172">
        <f t="shared" si="4"/>
        <v>1901.0943640961914</v>
      </c>
    </row>
    <row r="21" spans="1:17" ht="19.5" customHeight="1">
      <c r="A21" s="30">
        <v>18</v>
      </c>
      <c r="B21" s="30">
        <v>6856</v>
      </c>
      <c r="C21" s="29" t="s">
        <v>121</v>
      </c>
      <c r="D21" s="48">
        <v>96</v>
      </c>
      <c r="E21" s="30" t="s">
        <v>14</v>
      </c>
      <c r="F21" s="35">
        <v>12.4</v>
      </c>
      <c r="G21" s="82">
        <f t="shared" si="0"/>
        <v>463.365794073462</v>
      </c>
      <c r="H21" s="36">
        <v>378</v>
      </c>
      <c r="I21" s="112">
        <f t="shared" si="1"/>
        <v>302.92423535506265</v>
      </c>
      <c r="J21" s="35">
        <v>0</v>
      </c>
      <c r="K21" s="82">
        <v>0</v>
      </c>
      <c r="L21" s="35">
        <v>7.96</v>
      </c>
      <c r="M21" s="82">
        <f t="shared" si="2"/>
        <v>410.81271717894634</v>
      </c>
      <c r="N21" s="47">
        <v>3</v>
      </c>
      <c r="O21" s="46">
        <v>39.82</v>
      </c>
      <c r="P21" s="150">
        <f t="shared" si="3"/>
        <v>544</v>
      </c>
      <c r="Q21" s="172">
        <f t="shared" si="4"/>
        <v>1721.1027466074709</v>
      </c>
    </row>
    <row r="24" ht="15.75" customHeight="1">
      <c r="M24" s="171"/>
    </row>
  </sheetData>
  <mergeCells count="7">
    <mergeCell ref="N1:P1"/>
    <mergeCell ref="N2:O2"/>
    <mergeCell ref="A1:A2"/>
    <mergeCell ref="F1:G1"/>
    <mergeCell ref="H1:I1"/>
    <mergeCell ref="J1:K1"/>
    <mergeCell ref="L1:M1"/>
  </mergeCells>
  <printOptions/>
  <pageMargins left="0.5118110236220472" right="0.5511811023622047" top="0.78" bottom="0.83" header="0.32" footer="0.2362204724409449"/>
  <pageSetup horizontalDpi="300" verticalDpi="300" orientation="landscape" paperSize="9" r:id="rId1"/>
  <headerFooter alignWithMargins="0">
    <oddHeader xml:space="preserve">&amp;L&amp;UPENTATHLON MINIMES FILLES&amp;RGaurain, le 20 septembre 2008
Meeting LBFA n°155  </oddHeader>
    <oddFooter>&amp;C
Finale Challenge LBFA Benjamins, Pupilles, Minimes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H26" sqref="H26"/>
    </sheetView>
  </sheetViews>
  <sheetFormatPr defaultColWidth="11.421875" defaultRowHeight="15.75" customHeight="1"/>
  <cols>
    <col min="1" max="1" width="4.28125" style="2" customWidth="1"/>
    <col min="2" max="2" width="6.57421875" style="2" customWidth="1"/>
    <col min="3" max="3" width="33.28125" style="2" bestFit="1" customWidth="1"/>
    <col min="4" max="4" width="3.7109375" style="3" customWidth="1"/>
    <col min="5" max="5" width="7.7109375" style="3" bestFit="1" customWidth="1"/>
    <col min="6" max="6" width="6.7109375" style="4" customWidth="1"/>
    <col min="7" max="8" width="6.7109375" style="3" customWidth="1"/>
    <col min="9" max="9" width="6.7109375" style="5" customWidth="1"/>
    <col min="10" max="10" width="6.7109375" style="4" customWidth="1"/>
    <col min="11" max="11" width="6.7109375" style="55" customWidth="1"/>
    <col min="12" max="12" width="6.7109375" style="54" customWidth="1"/>
    <col min="13" max="13" width="6.7109375" style="55" customWidth="1"/>
    <col min="14" max="14" width="4.28125" style="115" customWidth="1"/>
    <col min="15" max="15" width="6.7109375" style="4" customWidth="1"/>
    <col min="16" max="16" width="6.7109375" style="5" customWidth="1"/>
    <col min="17" max="17" width="8.28125" style="57" customWidth="1"/>
    <col min="18" max="16384" width="11.421875" style="2" customWidth="1"/>
  </cols>
  <sheetData>
    <row r="1" spans="1:17" ht="15.75" customHeight="1">
      <c r="A1" s="211"/>
      <c r="B1" s="21" t="s">
        <v>11</v>
      </c>
      <c r="C1" s="25" t="s">
        <v>13</v>
      </c>
      <c r="D1" s="19" t="s">
        <v>1</v>
      </c>
      <c r="E1" s="21" t="s">
        <v>0</v>
      </c>
      <c r="F1" s="193" t="s">
        <v>10</v>
      </c>
      <c r="G1" s="193"/>
      <c r="H1" s="214" t="s">
        <v>9</v>
      </c>
      <c r="I1" s="215"/>
      <c r="J1" s="193" t="s">
        <v>8</v>
      </c>
      <c r="K1" s="193"/>
      <c r="L1" s="212" t="s">
        <v>28</v>
      </c>
      <c r="M1" s="213"/>
      <c r="N1" s="213" t="s">
        <v>4</v>
      </c>
      <c r="O1" s="198"/>
      <c r="P1" s="212"/>
      <c r="Q1" s="68" t="s">
        <v>5</v>
      </c>
    </row>
    <row r="2" spans="1:17" ht="15.75" customHeight="1">
      <c r="A2" s="211"/>
      <c r="B2" s="26"/>
      <c r="C2" s="26"/>
      <c r="D2" s="20"/>
      <c r="E2" s="22"/>
      <c r="F2" s="11" t="s">
        <v>6</v>
      </c>
      <c r="G2" s="10" t="s">
        <v>7</v>
      </c>
      <c r="H2" s="20" t="s">
        <v>6</v>
      </c>
      <c r="I2" s="14" t="s">
        <v>7</v>
      </c>
      <c r="J2" s="11" t="s">
        <v>6</v>
      </c>
      <c r="K2" s="13" t="s">
        <v>7</v>
      </c>
      <c r="L2" s="23" t="s">
        <v>6</v>
      </c>
      <c r="M2" s="13" t="s">
        <v>7</v>
      </c>
      <c r="N2" s="192" t="s">
        <v>6</v>
      </c>
      <c r="O2" s="196"/>
      <c r="P2" s="12" t="s">
        <v>7</v>
      </c>
      <c r="Q2" s="56"/>
    </row>
    <row r="3" spans="1:17" ht="15.75" customHeight="1">
      <c r="A3" s="88"/>
      <c r="B3" s="88"/>
      <c r="C3" s="87"/>
      <c r="D3" s="88"/>
      <c r="E3" s="88"/>
      <c r="F3" s="90"/>
      <c r="G3" s="82">
        <f aca="true" t="shared" si="0" ref="G3:G20">(30*(16.94-F3)^1.81)-0.5</f>
        <v>5028.186014056179</v>
      </c>
      <c r="H3" s="89" t="s">
        <v>46</v>
      </c>
      <c r="I3" s="83" t="e">
        <f aca="true" t="shared" si="1" ref="I3:I20">(1.75*(H3-67)^1.348)-0.5</f>
        <v>#VALUE!</v>
      </c>
      <c r="J3" s="90" t="s">
        <v>47</v>
      </c>
      <c r="K3" s="114" t="e">
        <f aca="true" t="shared" si="2" ref="K3:K20">(58*(J3-1.5)^1.05)-0.5</f>
        <v>#VALUE!</v>
      </c>
      <c r="L3" s="90" t="s">
        <v>48</v>
      </c>
      <c r="M3" s="82" t="e">
        <f>(14*(L3-4)^1.1)</f>
        <v>#VALUE!</v>
      </c>
      <c r="N3" s="95" t="s">
        <v>49</v>
      </c>
      <c r="O3" s="109" t="s">
        <v>48</v>
      </c>
      <c r="P3" s="80" t="e">
        <f aca="true" t="shared" si="3" ref="P3:P20">IF(N3="",0,INT(0.062*(345-((N3*60)+O3))^1.88))</f>
        <v>#VALUE!</v>
      </c>
      <c r="Q3" s="172" t="e">
        <f aca="true" t="shared" si="4" ref="Q3:Q20">G3+I3+K3+M3+P3</f>
        <v>#VALUE!</v>
      </c>
    </row>
    <row r="4" spans="1:17" ht="19.5" customHeight="1">
      <c r="A4" s="30">
        <v>1</v>
      </c>
      <c r="B4" s="30">
        <v>7529</v>
      </c>
      <c r="C4" s="29" t="s">
        <v>168</v>
      </c>
      <c r="D4" s="30">
        <v>95</v>
      </c>
      <c r="E4" s="30" t="s">
        <v>54</v>
      </c>
      <c r="F4" s="35">
        <v>11.01</v>
      </c>
      <c r="G4" s="82">
        <f t="shared" si="0"/>
        <v>751.7293071655166</v>
      </c>
      <c r="H4" s="31">
        <v>160</v>
      </c>
      <c r="I4" s="83">
        <f t="shared" si="1"/>
        <v>787.5487116058641</v>
      </c>
      <c r="J4" s="35">
        <v>11.9</v>
      </c>
      <c r="K4" s="114">
        <f t="shared" si="2"/>
        <v>677.6300657973169</v>
      </c>
      <c r="L4" s="35">
        <v>34.44</v>
      </c>
      <c r="M4" s="82">
        <v>599</v>
      </c>
      <c r="N4" s="47">
        <v>3</v>
      </c>
      <c r="O4" s="179">
        <v>28.18</v>
      </c>
      <c r="P4" s="184">
        <f t="shared" si="3"/>
        <v>643</v>
      </c>
      <c r="Q4" s="172">
        <f t="shared" si="4"/>
        <v>3458.9080845686976</v>
      </c>
    </row>
    <row r="5" spans="1:17" ht="19.5" customHeight="1">
      <c r="A5" s="30">
        <v>2</v>
      </c>
      <c r="B5" s="30">
        <v>7834</v>
      </c>
      <c r="C5" s="29" t="s">
        <v>166</v>
      </c>
      <c r="D5" s="30">
        <v>95</v>
      </c>
      <c r="E5" s="30" t="s">
        <v>102</v>
      </c>
      <c r="F5" s="35">
        <v>11.34</v>
      </c>
      <c r="G5" s="82">
        <f t="shared" si="0"/>
        <v>677.674699462718</v>
      </c>
      <c r="H5" s="31">
        <v>155</v>
      </c>
      <c r="I5" s="83">
        <f t="shared" si="1"/>
        <v>730.9770264269138</v>
      </c>
      <c r="J5" s="35">
        <v>12.53</v>
      </c>
      <c r="K5" s="114">
        <f t="shared" si="2"/>
        <v>720.8271545460229</v>
      </c>
      <c r="L5" s="35">
        <v>31.41</v>
      </c>
      <c r="M5" s="82">
        <f>(14*(L5-4)^1.1)</f>
        <v>534.3526589271484</v>
      </c>
      <c r="N5" s="154">
        <v>3</v>
      </c>
      <c r="O5" s="180">
        <v>19.11</v>
      </c>
      <c r="P5" s="184">
        <f t="shared" si="3"/>
        <v>725</v>
      </c>
      <c r="Q5" s="172">
        <f t="shared" si="4"/>
        <v>3388.831539362803</v>
      </c>
    </row>
    <row r="6" spans="1:17" ht="19.5" customHeight="1">
      <c r="A6" s="30">
        <v>3</v>
      </c>
      <c r="B6" s="30">
        <v>8025</v>
      </c>
      <c r="C6" s="29" t="s">
        <v>170</v>
      </c>
      <c r="D6" s="30">
        <v>95</v>
      </c>
      <c r="E6" s="30" t="s">
        <v>58</v>
      </c>
      <c r="F6" s="35">
        <v>10.76</v>
      </c>
      <c r="G6" s="82">
        <f t="shared" si="0"/>
        <v>810.107083724866</v>
      </c>
      <c r="H6" s="31">
        <v>145</v>
      </c>
      <c r="I6" s="83">
        <f t="shared" si="1"/>
        <v>621.2010102867595</v>
      </c>
      <c r="J6" s="35">
        <v>12.34</v>
      </c>
      <c r="K6" s="114">
        <f t="shared" si="2"/>
        <v>707.7861341708353</v>
      </c>
      <c r="L6" s="35">
        <v>28.73</v>
      </c>
      <c r="M6" s="82">
        <v>476</v>
      </c>
      <c r="N6" s="47">
        <v>3</v>
      </c>
      <c r="O6" s="179">
        <v>26.28</v>
      </c>
      <c r="P6" s="184">
        <f t="shared" si="3"/>
        <v>660</v>
      </c>
      <c r="Q6" s="172">
        <f t="shared" si="4"/>
        <v>3275.094228182461</v>
      </c>
    </row>
    <row r="7" spans="1:17" ht="19.5" customHeight="1">
      <c r="A7" s="30">
        <v>4</v>
      </c>
      <c r="B7" s="30">
        <v>7631</v>
      </c>
      <c r="C7" s="29" t="s">
        <v>172</v>
      </c>
      <c r="D7" s="30">
        <v>95</v>
      </c>
      <c r="E7" s="30" t="s">
        <v>123</v>
      </c>
      <c r="F7" s="35">
        <v>11.38</v>
      </c>
      <c r="G7" s="82">
        <f t="shared" si="0"/>
        <v>668.9322449981173</v>
      </c>
      <c r="H7" s="31">
        <v>155</v>
      </c>
      <c r="I7" s="83">
        <f t="shared" si="1"/>
        <v>730.9770264269138</v>
      </c>
      <c r="J7" s="35">
        <v>9.2</v>
      </c>
      <c r="K7" s="114">
        <f t="shared" si="2"/>
        <v>494.0876355313004</v>
      </c>
      <c r="L7" s="35">
        <v>25.12</v>
      </c>
      <c r="M7" s="82">
        <f>(14*(L7-4)^1.1)</f>
        <v>401.1357241829668</v>
      </c>
      <c r="N7" s="47">
        <v>3</v>
      </c>
      <c r="O7" s="179">
        <v>20.33</v>
      </c>
      <c r="P7" s="184">
        <f t="shared" si="3"/>
        <v>714</v>
      </c>
      <c r="Q7" s="172">
        <f t="shared" si="4"/>
        <v>3009.132631139298</v>
      </c>
    </row>
    <row r="8" spans="1:17" ht="19.5" customHeight="1">
      <c r="A8" s="30">
        <v>5</v>
      </c>
      <c r="B8" s="152">
        <v>7449</v>
      </c>
      <c r="C8" s="153" t="s">
        <v>173</v>
      </c>
      <c r="D8" s="152">
        <v>95</v>
      </c>
      <c r="E8" s="152" t="s">
        <v>56</v>
      </c>
      <c r="F8" s="35">
        <v>11.39</v>
      </c>
      <c r="G8" s="82">
        <f t="shared" si="0"/>
        <v>666.7545657538982</v>
      </c>
      <c r="H8" s="31">
        <v>140</v>
      </c>
      <c r="I8" s="83">
        <f t="shared" si="1"/>
        <v>568.0874428274557</v>
      </c>
      <c r="J8" s="35">
        <v>8.55</v>
      </c>
      <c r="K8" s="114">
        <f t="shared" si="2"/>
        <v>450.3442824764306</v>
      </c>
      <c r="L8" s="35">
        <v>27</v>
      </c>
      <c r="M8" s="82">
        <v>440</v>
      </c>
      <c r="N8" s="47">
        <v>3</v>
      </c>
      <c r="O8" s="179">
        <v>10.37</v>
      </c>
      <c r="P8" s="184">
        <f t="shared" si="3"/>
        <v>809</v>
      </c>
      <c r="Q8" s="172">
        <f t="shared" si="4"/>
        <v>2934.1862910577847</v>
      </c>
    </row>
    <row r="9" spans="1:17" ht="19.5" customHeight="1">
      <c r="A9" s="30">
        <v>6</v>
      </c>
      <c r="B9" s="30">
        <v>7745</v>
      </c>
      <c r="C9" s="29" t="s">
        <v>174</v>
      </c>
      <c r="D9" s="30">
        <v>95</v>
      </c>
      <c r="E9" s="30" t="s">
        <v>183</v>
      </c>
      <c r="F9" s="64">
        <v>11.13</v>
      </c>
      <c r="G9" s="82">
        <f t="shared" si="0"/>
        <v>724.4032625059369</v>
      </c>
      <c r="H9" s="31">
        <v>135</v>
      </c>
      <c r="I9" s="83">
        <f t="shared" si="1"/>
        <v>516.2257008939728</v>
      </c>
      <c r="J9" s="35">
        <v>8.89</v>
      </c>
      <c r="K9" s="114">
        <f t="shared" si="2"/>
        <v>473.2013843072944</v>
      </c>
      <c r="L9" s="35">
        <v>21.19</v>
      </c>
      <c r="M9" s="82">
        <v>319</v>
      </c>
      <c r="N9" s="47">
        <v>3</v>
      </c>
      <c r="O9" s="179">
        <v>9.38</v>
      </c>
      <c r="P9" s="184">
        <f t="shared" si="3"/>
        <v>819</v>
      </c>
      <c r="Q9" s="172">
        <f t="shared" si="4"/>
        <v>2851.830347707204</v>
      </c>
    </row>
    <row r="10" spans="1:17" ht="19.5" customHeight="1">
      <c r="A10" s="30">
        <v>7</v>
      </c>
      <c r="B10" s="30">
        <v>7868</v>
      </c>
      <c r="C10" s="29" t="s">
        <v>175</v>
      </c>
      <c r="D10" s="152">
        <v>95</v>
      </c>
      <c r="E10" s="30" t="s">
        <v>102</v>
      </c>
      <c r="F10" s="64">
        <v>10.8</v>
      </c>
      <c r="G10" s="82">
        <f t="shared" si="0"/>
        <v>800.6355550080883</v>
      </c>
      <c r="H10" s="31">
        <v>160</v>
      </c>
      <c r="I10" s="83">
        <f t="shared" si="1"/>
        <v>787.5487116058641</v>
      </c>
      <c r="J10" s="35">
        <v>8.38</v>
      </c>
      <c r="K10" s="114">
        <f t="shared" si="2"/>
        <v>438.93622349284755</v>
      </c>
      <c r="L10" s="35">
        <v>19.84</v>
      </c>
      <c r="M10" s="82">
        <f>(14*(L10-4)^1.1)</f>
        <v>292.32013505493177</v>
      </c>
      <c r="N10" s="47">
        <v>3</v>
      </c>
      <c r="O10" s="179">
        <v>54.49</v>
      </c>
      <c r="P10" s="184">
        <f t="shared" si="3"/>
        <v>430</v>
      </c>
      <c r="Q10" s="172">
        <f t="shared" si="4"/>
        <v>2749.4406251617315</v>
      </c>
    </row>
    <row r="11" spans="1:17" ht="19.5" customHeight="1">
      <c r="A11" s="30">
        <v>8</v>
      </c>
      <c r="B11" s="30">
        <v>7755</v>
      </c>
      <c r="C11" s="29" t="s">
        <v>177</v>
      </c>
      <c r="D11" s="152">
        <v>95</v>
      </c>
      <c r="E11" s="30" t="s">
        <v>102</v>
      </c>
      <c r="F11" s="35">
        <v>11.99</v>
      </c>
      <c r="G11" s="82">
        <f t="shared" si="0"/>
        <v>541.9461920168505</v>
      </c>
      <c r="H11" s="31">
        <v>150</v>
      </c>
      <c r="I11" s="83">
        <f t="shared" si="1"/>
        <v>675.5134195459334</v>
      </c>
      <c r="J11" s="35">
        <v>8.18</v>
      </c>
      <c r="K11" s="114">
        <f t="shared" si="2"/>
        <v>425.53303809354657</v>
      </c>
      <c r="L11" s="35">
        <v>22.67</v>
      </c>
      <c r="M11" s="82">
        <f>(14*(L11-4)^1.1)</f>
        <v>350.2569692412605</v>
      </c>
      <c r="N11" s="47">
        <v>3</v>
      </c>
      <c r="O11" s="179">
        <v>23.01</v>
      </c>
      <c r="P11" s="184">
        <f t="shared" si="3"/>
        <v>689</v>
      </c>
      <c r="Q11" s="172">
        <f t="shared" si="4"/>
        <v>2682.249618897591</v>
      </c>
    </row>
    <row r="12" spans="1:17" ht="19.5" customHeight="1">
      <c r="A12" s="30">
        <v>9</v>
      </c>
      <c r="B12" s="30">
        <v>7648</v>
      </c>
      <c r="C12" s="29" t="s">
        <v>179</v>
      </c>
      <c r="D12" s="152">
        <v>95</v>
      </c>
      <c r="E12" s="30" t="s">
        <v>53</v>
      </c>
      <c r="F12" s="35">
        <v>12.01</v>
      </c>
      <c r="G12" s="82">
        <f t="shared" si="0"/>
        <v>537.9857048696268</v>
      </c>
      <c r="H12" s="31">
        <v>135</v>
      </c>
      <c r="I12" s="83">
        <f t="shared" si="1"/>
        <v>516.2257008939728</v>
      </c>
      <c r="J12" s="35">
        <v>8.53</v>
      </c>
      <c r="K12" s="114">
        <f t="shared" si="2"/>
        <v>449.001437390225</v>
      </c>
      <c r="L12" s="35">
        <v>24.15</v>
      </c>
      <c r="M12" s="82">
        <v>380</v>
      </c>
      <c r="N12" s="47">
        <v>3</v>
      </c>
      <c r="O12" s="179">
        <v>24.68</v>
      </c>
      <c r="P12" s="184">
        <f t="shared" si="3"/>
        <v>674</v>
      </c>
      <c r="Q12" s="172">
        <f t="shared" si="4"/>
        <v>2557.2128431538245</v>
      </c>
    </row>
    <row r="13" spans="1:17" ht="19.5" customHeight="1">
      <c r="A13" s="30">
        <v>10</v>
      </c>
      <c r="B13" s="30">
        <v>7791</v>
      </c>
      <c r="C13" s="29" t="s">
        <v>178</v>
      </c>
      <c r="D13" s="152">
        <v>95</v>
      </c>
      <c r="E13" s="30" t="s">
        <v>14</v>
      </c>
      <c r="F13" s="35">
        <v>11.37</v>
      </c>
      <c r="G13" s="82">
        <f t="shared" si="0"/>
        <v>671.1130990737194</v>
      </c>
      <c r="H13" s="31">
        <v>135</v>
      </c>
      <c r="I13" s="83">
        <f t="shared" si="1"/>
        <v>516.2257008939728</v>
      </c>
      <c r="J13" s="35">
        <v>7.87</v>
      </c>
      <c r="K13" s="114">
        <f t="shared" si="2"/>
        <v>404.79794107127236</v>
      </c>
      <c r="L13" s="35">
        <v>22.04</v>
      </c>
      <c r="M13" s="82">
        <f>(14*(L13-4)^1.1)</f>
        <v>337.27816176163475</v>
      </c>
      <c r="N13" s="47">
        <v>3</v>
      </c>
      <c r="O13" s="190">
        <v>30.06</v>
      </c>
      <c r="P13" s="184">
        <f t="shared" si="3"/>
        <v>626</v>
      </c>
      <c r="Q13" s="194">
        <f t="shared" si="4"/>
        <v>2555.414902800599</v>
      </c>
    </row>
    <row r="14" spans="1:17" ht="19.5" customHeight="1">
      <c r="A14" s="30">
        <v>11</v>
      </c>
      <c r="B14" s="30">
        <v>8012</v>
      </c>
      <c r="C14" s="29" t="s">
        <v>176</v>
      </c>
      <c r="D14" s="30">
        <v>95</v>
      </c>
      <c r="E14" s="30" t="s">
        <v>102</v>
      </c>
      <c r="F14" s="35">
        <v>11.14</v>
      </c>
      <c r="G14" s="82">
        <f t="shared" si="0"/>
        <v>722.1465323991057</v>
      </c>
      <c r="H14" s="31">
        <v>140</v>
      </c>
      <c r="I14" s="83">
        <f t="shared" si="1"/>
        <v>568.0874428274557</v>
      </c>
      <c r="J14" s="35">
        <v>10.08</v>
      </c>
      <c r="K14" s="114">
        <f t="shared" si="2"/>
        <v>553.6019082394515</v>
      </c>
      <c r="L14" s="35">
        <v>19.63</v>
      </c>
      <c r="M14" s="82">
        <v>287</v>
      </c>
      <c r="N14" s="47">
        <v>3</v>
      </c>
      <c r="O14" s="179">
        <v>59.09</v>
      </c>
      <c r="P14" s="184">
        <f t="shared" si="3"/>
        <v>397</v>
      </c>
      <c r="Q14" s="172">
        <f t="shared" si="4"/>
        <v>2527.835883466013</v>
      </c>
    </row>
    <row r="15" spans="1:17" ht="19.5" customHeight="1">
      <c r="A15" s="30">
        <v>12</v>
      </c>
      <c r="B15" s="30">
        <v>7587</v>
      </c>
      <c r="C15" s="29" t="s">
        <v>169</v>
      </c>
      <c r="D15" s="30">
        <v>95</v>
      </c>
      <c r="E15" s="30" t="s">
        <v>182</v>
      </c>
      <c r="F15" s="35">
        <v>11.19</v>
      </c>
      <c r="G15" s="82">
        <f t="shared" si="0"/>
        <v>710.9101441757357</v>
      </c>
      <c r="H15" s="31">
        <v>135</v>
      </c>
      <c r="I15" s="83">
        <f t="shared" si="1"/>
        <v>516.2257008939728</v>
      </c>
      <c r="J15" s="35">
        <v>7.86</v>
      </c>
      <c r="K15" s="114">
        <f t="shared" si="2"/>
        <v>404.12989377460457</v>
      </c>
      <c r="L15" s="35">
        <v>17.66</v>
      </c>
      <c r="M15" s="82">
        <f>(14*(L15-4)^1.1)</f>
        <v>248.384107656039</v>
      </c>
      <c r="N15" s="47">
        <v>3</v>
      </c>
      <c r="O15" s="179">
        <v>32.75</v>
      </c>
      <c r="P15" s="184">
        <f t="shared" si="3"/>
        <v>603</v>
      </c>
      <c r="Q15" s="172">
        <f t="shared" si="4"/>
        <v>2482.6498465003524</v>
      </c>
    </row>
    <row r="16" spans="1:17" ht="19.5" customHeight="1">
      <c r="A16" s="30">
        <v>13</v>
      </c>
      <c r="B16" s="30">
        <v>7711</v>
      </c>
      <c r="C16" s="29" t="s">
        <v>167</v>
      </c>
      <c r="D16" s="30">
        <v>96</v>
      </c>
      <c r="E16" s="30" t="s">
        <v>56</v>
      </c>
      <c r="F16" s="35">
        <v>11.49</v>
      </c>
      <c r="G16" s="82">
        <f t="shared" si="0"/>
        <v>645.1526291383309</v>
      </c>
      <c r="H16" s="74">
        <v>135</v>
      </c>
      <c r="I16" s="83">
        <f t="shared" si="1"/>
        <v>516.2257008939728</v>
      </c>
      <c r="J16" s="35">
        <v>7.29</v>
      </c>
      <c r="K16" s="114">
        <f t="shared" si="2"/>
        <v>366.140541347916</v>
      </c>
      <c r="L16" s="35">
        <v>17.94</v>
      </c>
      <c r="M16" s="82">
        <v>253</v>
      </c>
      <c r="N16" s="47">
        <v>3</v>
      </c>
      <c r="O16" s="179">
        <v>24.59</v>
      </c>
      <c r="P16" s="184">
        <f t="shared" si="3"/>
        <v>675</v>
      </c>
      <c r="Q16" s="172">
        <f t="shared" si="4"/>
        <v>2455.51887138022</v>
      </c>
    </row>
    <row r="17" spans="1:17" ht="19.5" customHeight="1">
      <c r="A17" s="30">
        <v>14</v>
      </c>
      <c r="B17" s="30">
        <v>7555</v>
      </c>
      <c r="C17" s="29" t="s">
        <v>181</v>
      </c>
      <c r="D17" s="152">
        <v>95</v>
      </c>
      <c r="E17" s="30" t="s">
        <v>127</v>
      </c>
      <c r="F17" s="35">
        <v>12.39</v>
      </c>
      <c r="G17" s="82">
        <f t="shared" si="0"/>
        <v>465.2167763700227</v>
      </c>
      <c r="H17" s="77">
        <v>135</v>
      </c>
      <c r="I17" s="83">
        <f t="shared" si="1"/>
        <v>516.2257008939728</v>
      </c>
      <c r="J17" s="35">
        <v>7.43</v>
      </c>
      <c r="K17" s="114">
        <f t="shared" si="2"/>
        <v>375.4546160862396</v>
      </c>
      <c r="L17" s="35">
        <v>19.41</v>
      </c>
      <c r="M17" s="82">
        <v>283</v>
      </c>
      <c r="N17" s="47">
        <v>3</v>
      </c>
      <c r="O17" s="179">
        <v>10.78</v>
      </c>
      <c r="P17" s="184">
        <f t="shared" si="3"/>
        <v>805</v>
      </c>
      <c r="Q17" s="172">
        <f t="shared" si="4"/>
        <v>2444.897093350235</v>
      </c>
    </row>
    <row r="18" spans="1:17" ht="19.5" customHeight="1">
      <c r="A18" s="30">
        <v>15</v>
      </c>
      <c r="B18" s="30">
        <v>7488</v>
      </c>
      <c r="C18" s="29" t="s">
        <v>180</v>
      </c>
      <c r="D18" s="30">
        <v>95</v>
      </c>
      <c r="E18" s="30" t="s">
        <v>183</v>
      </c>
      <c r="F18" s="35">
        <v>11.45</v>
      </c>
      <c r="G18" s="82">
        <f t="shared" si="0"/>
        <v>653.7552227322238</v>
      </c>
      <c r="H18" s="31">
        <v>125</v>
      </c>
      <c r="I18" s="83">
        <f t="shared" si="1"/>
        <v>416.5028124047659</v>
      </c>
      <c r="J18" s="35">
        <v>6.27</v>
      </c>
      <c r="K18" s="114">
        <f t="shared" si="2"/>
        <v>298.6384861940446</v>
      </c>
      <c r="L18" s="35">
        <v>15.21</v>
      </c>
      <c r="M18" s="82">
        <v>199</v>
      </c>
      <c r="N18" s="47">
        <v>3</v>
      </c>
      <c r="O18" s="179">
        <v>3.71</v>
      </c>
      <c r="P18" s="184">
        <f t="shared" si="3"/>
        <v>876</v>
      </c>
      <c r="Q18" s="172">
        <f t="shared" si="4"/>
        <v>2443.8965213310344</v>
      </c>
    </row>
    <row r="19" spans="1:17" ht="19.5" customHeight="1">
      <c r="A19" s="30">
        <v>16</v>
      </c>
      <c r="B19" s="30">
        <v>7501</v>
      </c>
      <c r="C19" s="29" t="s">
        <v>171</v>
      </c>
      <c r="D19" s="30">
        <v>95</v>
      </c>
      <c r="E19" s="30" t="s">
        <v>147</v>
      </c>
      <c r="F19" s="35">
        <v>12.06</v>
      </c>
      <c r="G19" s="82">
        <f t="shared" si="0"/>
        <v>528.1413526462985</v>
      </c>
      <c r="H19" s="31">
        <v>135</v>
      </c>
      <c r="I19" s="83">
        <f t="shared" si="1"/>
        <v>516.2257008939728</v>
      </c>
      <c r="J19" s="35">
        <v>8.65</v>
      </c>
      <c r="K19" s="114">
        <f t="shared" si="2"/>
        <v>457.06135503398986</v>
      </c>
      <c r="L19" s="35">
        <v>18.95</v>
      </c>
      <c r="M19" s="82">
        <f>(14*(L19-4)^1.1)</f>
        <v>274.304762298614</v>
      </c>
      <c r="N19" s="47">
        <v>3</v>
      </c>
      <c r="O19" s="179">
        <v>41.6</v>
      </c>
      <c r="P19" s="184">
        <f t="shared" si="3"/>
        <v>529</v>
      </c>
      <c r="Q19" s="172">
        <f t="shared" si="4"/>
        <v>2304.7331708728752</v>
      </c>
    </row>
    <row r="20" spans="1:17" ht="19.5" customHeight="1">
      <c r="A20" s="30">
        <v>17</v>
      </c>
      <c r="B20" s="30">
        <v>7950</v>
      </c>
      <c r="C20" s="29" t="s">
        <v>186</v>
      </c>
      <c r="D20" s="152">
        <v>95</v>
      </c>
      <c r="E20" s="30" t="s">
        <v>59</v>
      </c>
      <c r="F20" s="35">
        <v>11.45</v>
      </c>
      <c r="G20" s="82">
        <f t="shared" si="0"/>
        <v>653.7552227322238</v>
      </c>
      <c r="H20" s="31">
        <v>135</v>
      </c>
      <c r="I20" s="83">
        <f t="shared" si="1"/>
        <v>516.2257008939728</v>
      </c>
      <c r="J20" s="35">
        <v>7.98</v>
      </c>
      <c r="K20" s="114">
        <f t="shared" si="2"/>
        <v>412.1499052514933</v>
      </c>
      <c r="L20" s="35">
        <v>13.52</v>
      </c>
      <c r="M20" s="82">
        <v>166</v>
      </c>
      <c r="N20" s="47">
        <v>3</v>
      </c>
      <c r="O20" s="179">
        <v>41.59</v>
      </c>
      <c r="P20" s="184">
        <f t="shared" si="3"/>
        <v>529</v>
      </c>
      <c r="Q20" s="172">
        <f t="shared" si="4"/>
        <v>2277.13082887769</v>
      </c>
    </row>
    <row r="21" spans="1:17" ht="15.75" customHeight="1">
      <c r="A21" s="50"/>
      <c r="B21" s="50"/>
      <c r="C21" s="49"/>
      <c r="D21" s="50"/>
      <c r="E21" s="50"/>
      <c r="F21" s="61"/>
      <c r="G21" s="137"/>
      <c r="H21" s="50"/>
      <c r="I21" s="137"/>
      <c r="J21" s="61"/>
      <c r="N21" s="141"/>
      <c r="O21" s="139"/>
      <c r="P21" s="137"/>
      <c r="Q21" s="142"/>
    </row>
  </sheetData>
  <mergeCells count="7">
    <mergeCell ref="N1:P1"/>
    <mergeCell ref="N2:O2"/>
    <mergeCell ref="A1:A2"/>
    <mergeCell ref="F1:G1"/>
    <mergeCell ref="H1:I1"/>
    <mergeCell ref="L1:M1"/>
    <mergeCell ref="J1:K1"/>
  </mergeCells>
  <printOptions horizontalCentered="1"/>
  <pageMargins left="0.27" right="0.55" top="1.14" bottom="0.69" header="0.58" footer="0.35"/>
  <pageSetup horizontalDpi="300" verticalDpi="300" orientation="landscape" paperSize="9" r:id="rId1"/>
  <headerFooter alignWithMargins="0">
    <oddHeader xml:space="preserve">&amp;L&amp;UPENTATHLON MINIMES GARCONS&amp;RGaurain, le 20 septembre 2008
Meeting LBFA n°155  </oddHeader>
    <oddFooter>&amp;C
Finale Challenge LBFA Benjamins, Pupilles, Minimes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33">
      <selection activeCell="C148" sqref="C148"/>
    </sheetView>
  </sheetViews>
  <sheetFormatPr defaultColWidth="11.421875" defaultRowHeight="18" customHeight="1"/>
  <cols>
    <col min="1" max="1" width="8.140625" style="163" customWidth="1"/>
    <col min="2" max="2" width="11.421875" style="2" customWidth="1"/>
    <col min="3" max="3" width="27.140625" style="2" bestFit="1" customWidth="1"/>
    <col min="4" max="4" width="6.8515625" style="2" customWidth="1"/>
    <col min="5" max="5" width="11.421875" style="2" customWidth="1"/>
    <col min="6" max="6" width="11.421875" style="61" customWidth="1"/>
    <col min="7" max="16384" width="11.421875" style="2" customWidth="1"/>
  </cols>
  <sheetData>
    <row r="1" ht="18" customHeight="1">
      <c r="A1" s="162" t="s">
        <v>188</v>
      </c>
    </row>
    <row r="2" spans="1:6" ht="18" customHeight="1">
      <c r="A2" s="163">
        <v>1</v>
      </c>
      <c r="B2" s="50">
        <v>6867</v>
      </c>
      <c r="C2" s="49" t="s">
        <v>113</v>
      </c>
      <c r="D2" s="50">
        <v>96</v>
      </c>
      <c r="E2" s="50" t="s">
        <v>58</v>
      </c>
      <c r="F2" s="61">
        <v>11.32</v>
      </c>
    </row>
    <row r="3" spans="1:6" ht="18" customHeight="1">
      <c r="A3" s="163">
        <v>2</v>
      </c>
      <c r="B3" s="50">
        <v>6992</v>
      </c>
      <c r="C3" s="49" t="s">
        <v>110</v>
      </c>
      <c r="D3" s="50">
        <v>95</v>
      </c>
      <c r="E3" s="50" t="s">
        <v>125</v>
      </c>
      <c r="F3" s="61">
        <v>11.45</v>
      </c>
    </row>
    <row r="4" spans="1:6" ht="18" customHeight="1">
      <c r="A4" s="163">
        <v>3</v>
      </c>
      <c r="B4" s="50">
        <v>6912</v>
      </c>
      <c r="C4" s="49" t="s">
        <v>119</v>
      </c>
      <c r="D4" s="50">
        <v>95</v>
      </c>
      <c r="E4" s="50" t="s">
        <v>54</v>
      </c>
      <c r="F4" s="61">
        <v>11.99</v>
      </c>
    </row>
    <row r="5" spans="1:6" ht="18" customHeight="1">
      <c r="A5" s="163">
        <v>4</v>
      </c>
      <c r="B5" s="50">
        <v>6882</v>
      </c>
      <c r="C5" s="49" t="s">
        <v>116</v>
      </c>
      <c r="D5" s="50">
        <v>96</v>
      </c>
      <c r="E5" s="50" t="s">
        <v>126</v>
      </c>
      <c r="F5" s="61">
        <v>12.1</v>
      </c>
    </row>
    <row r="6" spans="1:6" ht="18" customHeight="1">
      <c r="A6" s="163">
        <v>5</v>
      </c>
      <c r="B6" s="50">
        <v>7204</v>
      </c>
      <c r="C6" s="49" t="s">
        <v>104</v>
      </c>
      <c r="D6" s="50">
        <v>95</v>
      </c>
      <c r="E6" s="50" t="s">
        <v>55</v>
      </c>
      <c r="F6" s="61">
        <v>12.34</v>
      </c>
    </row>
    <row r="7" spans="1:6" ht="18" customHeight="1">
      <c r="A7" s="163">
        <v>6</v>
      </c>
      <c r="B7" s="50">
        <v>7003</v>
      </c>
      <c r="C7" s="49" t="s">
        <v>107</v>
      </c>
      <c r="D7" s="50">
        <v>95</v>
      </c>
      <c r="E7" s="50" t="s">
        <v>123</v>
      </c>
      <c r="F7" s="61">
        <v>12.39</v>
      </c>
    </row>
    <row r="8" spans="2:5" ht="18" customHeight="1">
      <c r="B8" s="50"/>
      <c r="C8" s="49"/>
      <c r="D8" s="50"/>
      <c r="E8" s="50"/>
    </row>
    <row r="9" spans="1:5" ht="18" customHeight="1">
      <c r="A9" s="162" t="s">
        <v>190</v>
      </c>
      <c r="B9" s="50"/>
      <c r="C9" s="49"/>
      <c r="D9" s="50"/>
      <c r="E9" s="50"/>
    </row>
    <row r="10" spans="1:6" ht="18" customHeight="1">
      <c r="A10" s="163">
        <v>1</v>
      </c>
      <c r="B10" s="50">
        <v>6842</v>
      </c>
      <c r="C10" s="49" t="s">
        <v>108</v>
      </c>
      <c r="D10" s="50">
        <v>95</v>
      </c>
      <c r="E10" s="50" t="s">
        <v>58</v>
      </c>
      <c r="F10" s="61">
        <v>10.87</v>
      </c>
    </row>
    <row r="11" spans="1:6" ht="18" customHeight="1">
      <c r="A11" s="163">
        <v>2</v>
      </c>
      <c r="B11" s="50">
        <v>7055</v>
      </c>
      <c r="C11" s="49" t="s">
        <v>105</v>
      </c>
      <c r="D11" s="50">
        <v>95</v>
      </c>
      <c r="E11" s="50" t="s">
        <v>122</v>
      </c>
      <c r="F11" s="61">
        <v>10.93</v>
      </c>
    </row>
    <row r="12" spans="1:6" ht="18" customHeight="1">
      <c r="A12" s="163">
        <v>3</v>
      </c>
      <c r="B12" s="50">
        <v>6870</v>
      </c>
      <c r="C12" s="49" t="s">
        <v>111</v>
      </c>
      <c r="D12" s="50">
        <v>95</v>
      </c>
      <c r="E12" s="50" t="s">
        <v>27</v>
      </c>
      <c r="F12" s="61">
        <v>11.55</v>
      </c>
    </row>
    <row r="13" spans="1:6" ht="18" customHeight="1">
      <c r="A13" s="163">
        <v>4</v>
      </c>
      <c r="B13" s="50">
        <v>7004</v>
      </c>
      <c r="C13" s="49" t="s">
        <v>114</v>
      </c>
      <c r="D13" s="50">
        <v>96</v>
      </c>
      <c r="E13" s="50" t="s">
        <v>123</v>
      </c>
      <c r="F13" s="61">
        <v>11.6</v>
      </c>
    </row>
    <row r="14" spans="1:6" ht="18" customHeight="1">
      <c r="A14" s="163">
        <v>5</v>
      </c>
      <c r="B14" s="50">
        <v>6835</v>
      </c>
      <c r="C14" s="49" t="s">
        <v>120</v>
      </c>
      <c r="D14" s="50">
        <v>96</v>
      </c>
      <c r="E14" s="50" t="s">
        <v>58</v>
      </c>
      <c r="F14" s="61">
        <v>11.74</v>
      </c>
    </row>
    <row r="15" spans="1:6" ht="18" customHeight="1">
      <c r="A15" s="163">
        <v>6</v>
      </c>
      <c r="B15" s="50">
        <v>7057</v>
      </c>
      <c r="C15" s="49" t="s">
        <v>117</v>
      </c>
      <c r="D15" s="50">
        <v>95</v>
      </c>
      <c r="E15" s="50" t="s">
        <v>127</v>
      </c>
      <c r="F15" s="61">
        <v>12.11</v>
      </c>
    </row>
    <row r="16" spans="2:5" ht="18" customHeight="1">
      <c r="B16" s="50"/>
      <c r="C16" s="49"/>
      <c r="D16" s="50"/>
      <c r="E16" s="50"/>
    </row>
    <row r="17" spans="1:5" ht="18" customHeight="1">
      <c r="A17" s="162" t="s">
        <v>189</v>
      </c>
      <c r="B17" s="50"/>
      <c r="C17" s="49"/>
      <c r="D17" s="50"/>
      <c r="E17" s="50"/>
    </row>
    <row r="18" spans="1:6" ht="18" customHeight="1">
      <c r="A18" s="163">
        <v>1</v>
      </c>
      <c r="B18" s="50">
        <v>7010</v>
      </c>
      <c r="C18" s="49" t="s">
        <v>106</v>
      </c>
      <c r="D18" s="50">
        <v>95</v>
      </c>
      <c r="E18" s="50" t="s">
        <v>15</v>
      </c>
      <c r="F18" s="61">
        <v>10.99</v>
      </c>
    </row>
    <row r="19" spans="1:6" ht="18" customHeight="1">
      <c r="A19" s="163">
        <v>2</v>
      </c>
      <c r="B19" s="50">
        <v>6962</v>
      </c>
      <c r="C19" s="49" t="s">
        <v>115</v>
      </c>
      <c r="D19" s="50">
        <v>96</v>
      </c>
      <c r="E19" s="50" t="s">
        <v>26</v>
      </c>
      <c r="F19" s="61">
        <v>11.59</v>
      </c>
    </row>
    <row r="20" spans="1:6" ht="18" customHeight="1">
      <c r="A20" s="163">
        <v>3</v>
      </c>
      <c r="B20" s="50">
        <v>6893</v>
      </c>
      <c r="C20" s="49" t="s">
        <v>109</v>
      </c>
      <c r="D20" s="50">
        <v>95</v>
      </c>
      <c r="E20" s="50" t="s">
        <v>124</v>
      </c>
      <c r="F20" s="61">
        <v>11.99</v>
      </c>
    </row>
    <row r="21" spans="1:6" ht="18" customHeight="1">
      <c r="A21" s="163">
        <v>4</v>
      </c>
      <c r="B21" s="50">
        <v>6841</v>
      </c>
      <c r="C21" s="49" t="s">
        <v>112</v>
      </c>
      <c r="D21" s="50">
        <v>95</v>
      </c>
      <c r="E21" s="50" t="s">
        <v>58</v>
      </c>
      <c r="F21" s="61">
        <v>12.02</v>
      </c>
    </row>
    <row r="22" spans="1:6" ht="18" customHeight="1">
      <c r="A22" s="163">
        <v>5</v>
      </c>
      <c r="B22" s="50">
        <v>6856</v>
      </c>
      <c r="C22" s="49" t="s">
        <v>121</v>
      </c>
      <c r="D22" s="50">
        <v>96</v>
      </c>
      <c r="E22" s="50" t="s">
        <v>14</v>
      </c>
      <c r="F22" s="61">
        <v>12.4</v>
      </c>
    </row>
    <row r="23" spans="1:6" ht="18" customHeight="1">
      <c r="A23" s="163">
        <v>6</v>
      </c>
      <c r="B23" s="50">
        <v>7017</v>
      </c>
      <c r="C23" s="49" t="s">
        <v>118</v>
      </c>
      <c r="D23" s="50">
        <v>95</v>
      </c>
      <c r="E23" s="50" t="s">
        <v>26</v>
      </c>
      <c r="F23" s="61">
        <v>12.5</v>
      </c>
    </row>
    <row r="25" ht="18" customHeight="1">
      <c r="A25" s="162" t="s">
        <v>191</v>
      </c>
    </row>
    <row r="26" spans="1:6" ht="18" customHeight="1">
      <c r="A26" s="163">
        <v>1</v>
      </c>
      <c r="B26" s="50">
        <v>7868</v>
      </c>
      <c r="C26" s="49" t="s">
        <v>175</v>
      </c>
      <c r="D26" s="169">
        <v>95</v>
      </c>
      <c r="E26" s="50" t="s">
        <v>102</v>
      </c>
      <c r="F26" s="61">
        <v>10.8</v>
      </c>
    </row>
    <row r="27" spans="1:6" ht="18" customHeight="1">
      <c r="A27" s="163">
        <v>2</v>
      </c>
      <c r="B27" s="50">
        <v>7587</v>
      </c>
      <c r="C27" s="49" t="s">
        <v>169</v>
      </c>
      <c r="D27" s="50">
        <v>95</v>
      </c>
      <c r="E27" s="50" t="s">
        <v>182</v>
      </c>
      <c r="F27" s="61">
        <v>11.19</v>
      </c>
    </row>
    <row r="28" spans="1:6" ht="18" customHeight="1">
      <c r="A28" s="163">
        <v>3</v>
      </c>
      <c r="B28" s="50">
        <v>7834</v>
      </c>
      <c r="C28" s="49" t="s">
        <v>166</v>
      </c>
      <c r="D28" s="50">
        <v>95</v>
      </c>
      <c r="E28" s="50" t="s">
        <v>102</v>
      </c>
      <c r="F28" s="61">
        <v>11.34</v>
      </c>
    </row>
    <row r="29" spans="1:6" ht="18" customHeight="1">
      <c r="A29" s="163">
        <v>4</v>
      </c>
      <c r="B29" s="50">
        <v>7631</v>
      </c>
      <c r="C29" s="49" t="s">
        <v>172</v>
      </c>
      <c r="D29" s="50">
        <v>95</v>
      </c>
      <c r="E29" s="50" t="s">
        <v>123</v>
      </c>
      <c r="F29" s="61">
        <v>11.38</v>
      </c>
    </row>
    <row r="30" spans="1:6" ht="18" customHeight="1">
      <c r="A30" s="163">
        <v>5</v>
      </c>
      <c r="B30" s="50">
        <v>7488</v>
      </c>
      <c r="C30" s="49" t="s">
        <v>180</v>
      </c>
      <c r="D30" s="50">
        <v>95</v>
      </c>
      <c r="E30" s="50" t="s">
        <v>183</v>
      </c>
      <c r="F30" s="61">
        <v>11.45</v>
      </c>
    </row>
    <row r="31" spans="2:5" ht="18" customHeight="1">
      <c r="B31" s="50"/>
      <c r="C31" s="49"/>
      <c r="D31" s="50"/>
      <c r="E31" s="50"/>
    </row>
    <row r="32" spans="1:5" ht="18" customHeight="1">
      <c r="A32" s="162" t="s">
        <v>192</v>
      </c>
      <c r="B32" s="50"/>
      <c r="C32" s="49"/>
      <c r="D32" s="50"/>
      <c r="E32" s="50"/>
    </row>
    <row r="33" spans="1:6" ht="18" customHeight="1">
      <c r="A33" s="163">
        <v>1</v>
      </c>
      <c r="B33" s="50">
        <v>8025</v>
      </c>
      <c r="C33" s="49" t="s">
        <v>170</v>
      </c>
      <c r="D33" s="50">
        <v>95</v>
      </c>
      <c r="E33" s="50" t="s">
        <v>58</v>
      </c>
      <c r="F33" s="61">
        <v>10.76</v>
      </c>
    </row>
    <row r="34" spans="1:6" ht="18" customHeight="1">
      <c r="A34" s="163">
        <v>2</v>
      </c>
      <c r="B34" s="50">
        <v>8012</v>
      </c>
      <c r="C34" s="49" t="s">
        <v>176</v>
      </c>
      <c r="D34" s="50">
        <v>95</v>
      </c>
      <c r="E34" s="50" t="s">
        <v>102</v>
      </c>
      <c r="F34" s="61">
        <v>11.14</v>
      </c>
    </row>
    <row r="35" spans="1:6" ht="18" customHeight="1">
      <c r="A35" s="163">
        <v>3</v>
      </c>
      <c r="B35" s="50">
        <v>7791</v>
      </c>
      <c r="C35" s="49" t="s">
        <v>178</v>
      </c>
      <c r="D35" s="169">
        <v>95</v>
      </c>
      <c r="E35" s="50" t="s">
        <v>14</v>
      </c>
      <c r="F35" s="61">
        <v>11.37</v>
      </c>
    </row>
    <row r="36" spans="1:6" ht="18" customHeight="1">
      <c r="A36" s="163">
        <v>4</v>
      </c>
      <c r="B36" s="169">
        <v>7449</v>
      </c>
      <c r="C36" s="170" t="s">
        <v>173</v>
      </c>
      <c r="D36" s="169">
        <v>95</v>
      </c>
      <c r="E36" s="169" t="s">
        <v>56</v>
      </c>
      <c r="F36" s="61">
        <v>11.39</v>
      </c>
    </row>
    <row r="37" spans="1:6" ht="18" customHeight="1">
      <c r="A37" s="163">
        <v>5</v>
      </c>
      <c r="B37" s="50">
        <v>7711</v>
      </c>
      <c r="C37" s="49" t="s">
        <v>167</v>
      </c>
      <c r="D37" s="50">
        <v>96</v>
      </c>
      <c r="E37" s="50" t="s">
        <v>56</v>
      </c>
      <c r="F37" s="61">
        <v>11.49</v>
      </c>
    </row>
    <row r="38" spans="1:6" ht="18" customHeight="1">
      <c r="A38" s="163">
        <v>6</v>
      </c>
      <c r="B38" s="50">
        <v>7555</v>
      </c>
      <c r="C38" s="49" t="s">
        <v>181</v>
      </c>
      <c r="D38" s="169">
        <v>95</v>
      </c>
      <c r="E38" s="50" t="s">
        <v>127</v>
      </c>
      <c r="F38" s="61">
        <v>12.39</v>
      </c>
    </row>
    <row r="39" spans="2:5" ht="18" customHeight="1">
      <c r="B39" s="50"/>
      <c r="C39" s="49"/>
      <c r="D39" s="169"/>
      <c r="E39" s="50"/>
    </row>
    <row r="40" spans="1:5" ht="18" customHeight="1">
      <c r="A40" s="162" t="s">
        <v>193</v>
      </c>
      <c r="B40" s="50"/>
      <c r="C40" s="49"/>
      <c r="D40" s="169"/>
      <c r="E40" s="50"/>
    </row>
    <row r="41" spans="1:6" ht="18" customHeight="1">
      <c r="A41" s="163">
        <v>1</v>
      </c>
      <c r="B41" s="50">
        <v>7529</v>
      </c>
      <c r="C41" s="49" t="s">
        <v>168</v>
      </c>
      <c r="D41" s="50">
        <v>95</v>
      </c>
      <c r="E41" s="50" t="s">
        <v>54</v>
      </c>
      <c r="F41" s="61">
        <v>11.01</v>
      </c>
    </row>
    <row r="42" spans="1:6" ht="18" customHeight="1">
      <c r="A42" s="163">
        <v>2</v>
      </c>
      <c r="B42" s="50">
        <v>7745</v>
      </c>
      <c r="C42" s="49" t="s">
        <v>174</v>
      </c>
      <c r="D42" s="50">
        <v>95</v>
      </c>
      <c r="E42" s="50" t="s">
        <v>183</v>
      </c>
      <c r="F42" s="61">
        <v>11.13</v>
      </c>
    </row>
    <row r="43" spans="1:6" ht="18" customHeight="1">
      <c r="A43" s="163">
        <v>3</v>
      </c>
      <c r="B43" s="50">
        <v>7950</v>
      </c>
      <c r="C43" s="49" t="s">
        <v>186</v>
      </c>
      <c r="D43" s="169">
        <v>95</v>
      </c>
      <c r="E43" s="50" t="s">
        <v>59</v>
      </c>
      <c r="F43" s="61">
        <v>11.45</v>
      </c>
    </row>
    <row r="44" spans="1:6" ht="18" customHeight="1">
      <c r="A44" s="163">
        <v>4</v>
      </c>
      <c r="B44" s="50">
        <v>7755</v>
      </c>
      <c r="C44" s="49" t="s">
        <v>177</v>
      </c>
      <c r="D44" s="169">
        <v>95</v>
      </c>
      <c r="E44" s="50" t="s">
        <v>102</v>
      </c>
      <c r="F44" s="61">
        <v>11.99</v>
      </c>
    </row>
    <row r="45" spans="1:6" ht="18" customHeight="1">
      <c r="A45" s="163">
        <v>5</v>
      </c>
      <c r="B45" s="50">
        <v>7648</v>
      </c>
      <c r="C45" s="49" t="s">
        <v>179</v>
      </c>
      <c r="D45" s="169">
        <v>95</v>
      </c>
      <c r="E45" s="50" t="s">
        <v>53</v>
      </c>
      <c r="F45" s="61">
        <v>12.01</v>
      </c>
    </row>
    <row r="46" spans="1:6" ht="18" customHeight="1">
      <c r="A46" s="163">
        <v>6</v>
      </c>
      <c r="B46" s="50">
        <v>7501</v>
      </c>
      <c r="C46" s="49" t="s">
        <v>171</v>
      </c>
      <c r="D46" s="50">
        <v>95</v>
      </c>
      <c r="E46" s="50" t="s">
        <v>147</v>
      </c>
      <c r="F46" s="61">
        <v>12.06</v>
      </c>
    </row>
    <row r="48" spans="1:7" ht="18" customHeight="1">
      <c r="A48" s="162" t="s">
        <v>194</v>
      </c>
      <c r="G48" s="2" t="s">
        <v>201</v>
      </c>
    </row>
    <row r="49" spans="1:7" ht="18" customHeight="1">
      <c r="A49" s="163">
        <v>1</v>
      </c>
      <c r="B49" s="50">
        <v>4838</v>
      </c>
      <c r="C49" s="49" t="s">
        <v>83</v>
      </c>
      <c r="D49" s="50">
        <v>97</v>
      </c>
      <c r="E49" s="50" t="s">
        <v>12</v>
      </c>
      <c r="F49" s="61">
        <v>9.11</v>
      </c>
      <c r="G49" s="3">
        <v>8.9</v>
      </c>
    </row>
    <row r="50" spans="1:7" ht="18" customHeight="1">
      <c r="A50" s="163">
        <v>2</v>
      </c>
      <c r="B50" s="50">
        <v>4601</v>
      </c>
      <c r="C50" s="49" t="s">
        <v>92</v>
      </c>
      <c r="D50" s="50">
        <v>98</v>
      </c>
      <c r="E50" s="50" t="s">
        <v>14</v>
      </c>
      <c r="F50" s="61">
        <v>9.16</v>
      </c>
      <c r="G50" s="175">
        <v>9</v>
      </c>
    </row>
    <row r="51" spans="1:7" ht="18" customHeight="1">
      <c r="A51" s="163">
        <v>3</v>
      </c>
      <c r="B51" s="50">
        <v>5117</v>
      </c>
      <c r="C51" s="49" t="s">
        <v>187</v>
      </c>
      <c r="D51" s="50">
        <v>98</v>
      </c>
      <c r="E51" s="50" t="s">
        <v>184</v>
      </c>
      <c r="F51" s="61">
        <v>9.32</v>
      </c>
      <c r="G51" s="3">
        <v>9.2</v>
      </c>
    </row>
    <row r="52" spans="1:7" ht="18" customHeight="1">
      <c r="A52" s="163">
        <v>4</v>
      </c>
      <c r="B52" s="50">
        <v>4176</v>
      </c>
      <c r="C52" s="49" t="s">
        <v>80</v>
      </c>
      <c r="D52" s="50">
        <v>98</v>
      </c>
      <c r="E52" s="50" t="s">
        <v>98</v>
      </c>
      <c r="F52" s="61">
        <v>9.39</v>
      </c>
      <c r="G52" s="3">
        <v>9.3</v>
      </c>
    </row>
    <row r="53" spans="1:7" ht="18" customHeight="1">
      <c r="A53" s="163">
        <v>5</v>
      </c>
      <c r="B53" s="50">
        <v>4655</v>
      </c>
      <c r="C53" s="49" t="s">
        <v>89</v>
      </c>
      <c r="D53" s="50">
        <v>98</v>
      </c>
      <c r="E53" s="50" t="s">
        <v>12</v>
      </c>
      <c r="F53" s="61">
        <v>9.62</v>
      </c>
      <c r="G53" s="3">
        <v>9.4</v>
      </c>
    </row>
    <row r="54" spans="1:7" ht="18" customHeight="1">
      <c r="A54" s="163">
        <v>6</v>
      </c>
      <c r="B54" s="50">
        <v>4822</v>
      </c>
      <c r="C54" s="49" t="s">
        <v>95</v>
      </c>
      <c r="D54" s="50">
        <v>97</v>
      </c>
      <c r="E54" s="50" t="s">
        <v>17</v>
      </c>
      <c r="F54" s="61">
        <v>9.72</v>
      </c>
      <c r="G54" s="3">
        <v>9.5</v>
      </c>
    </row>
    <row r="55" spans="1:7" ht="18" customHeight="1">
      <c r="A55" s="163">
        <v>7</v>
      </c>
      <c r="B55" s="50">
        <v>4854</v>
      </c>
      <c r="C55" s="49" t="s">
        <v>86</v>
      </c>
      <c r="D55" s="50">
        <v>97</v>
      </c>
      <c r="E55" s="50" t="s">
        <v>59</v>
      </c>
      <c r="F55" s="61">
        <v>9.88</v>
      </c>
      <c r="G55" s="3">
        <v>9.7</v>
      </c>
    </row>
    <row r="56" spans="2:5" ht="18" customHeight="1">
      <c r="B56" s="50"/>
      <c r="C56" s="49"/>
      <c r="D56" s="50"/>
      <c r="E56" s="50"/>
    </row>
    <row r="57" spans="1:7" ht="18" customHeight="1">
      <c r="A57" s="162" t="s">
        <v>195</v>
      </c>
      <c r="B57" s="50"/>
      <c r="C57" s="49"/>
      <c r="D57" s="50"/>
      <c r="E57" s="50"/>
      <c r="G57" s="61" t="s">
        <v>200</v>
      </c>
    </row>
    <row r="58" spans="1:7" ht="18" customHeight="1">
      <c r="A58" s="163">
        <v>1</v>
      </c>
      <c r="B58" s="50">
        <v>4802</v>
      </c>
      <c r="C58" s="49" t="s">
        <v>84</v>
      </c>
      <c r="D58" s="50">
        <v>97</v>
      </c>
      <c r="E58" s="50" t="s">
        <v>101</v>
      </c>
      <c r="G58" s="166">
        <v>9</v>
      </c>
    </row>
    <row r="59" spans="1:7" ht="18" customHeight="1">
      <c r="A59" s="163">
        <v>2</v>
      </c>
      <c r="B59" s="50">
        <v>4932</v>
      </c>
      <c r="C59" s="49" t="s">
        <v>90</v>
      </c>
      <c r="D59" s="50">
        <v>98</v>
      </c>
      <c r="E59" s="50" t="s">
        <v>55</v>
      </c>
      <c r="G59" s="166">
        <v>9.2</v>
      </c>
    </row>
    <row r="60" spans="1:7" ht="18" customHeight="1">
      <c r="A60" s="163">
        <v>3</v>
      </c>
      <c r="B60" s="50">
        <v>4521</v>
      </c>
      <c r="C60" s="49" t="s">
        <v>81</v>
      </c>
      <c r="D60" s="50">
        <v>97</v>
      </c>
      <c r="E60" s="50" t="s">
        <v>99</v>
      </c>
      <c r="G60" s="166">
        <v>9.3</v>
      </c>
    </row>
    <row r="61" spans="1:7" ht="18" customHeight="1">
      <c r="A61" s="163">
        <v>4</v>
      </c>
      <c r="B61" s="50">
        <v>4572</v>
      </c>
      <c r="C61" s="49" t="s">
        <v>96</v>
      </c>
      <c r="D61" s="50">
        <v>97</v>
      </c>
      <c r="E61" s="50" t="s">
        <v>27</v>
      </c>
      <c r="G61" s="166">
        <v>9.7</v>
      </c>
    </row>
    <row r="62" spans="1:7" ht="18" customHeight="1">
      <c r="A62" s="163">
        <v>5</v>
      </c>
      <c r="B62" s="50">
        <v>4813</v>
      </c>
      <c r="C62" s="49" t="s">
        <v>87</v>
      </c>
      <c r="D62" s="50">
        <v>97</v>
      </c>
      <c r="E62" s="50" t="s">
        <v>102</v>
      </c>
      <c r="G62" s="166">
        <v>9.9</v>
      </c>
    </row>
    <row r="63" spans="1:7" ht="18" customHeight="1">
      <c r="A63" s="163">
        <v>6</v>
      </c>
      <c r="B63" s="50">
        <v>4594</v>
      </c>
      <c r="C63" s="49" t="s">
        <v>93</v>
      </c>
      <c r="D63" s="50">
        <v>97</v>
      </c>
      <c r="E63" s="50" t="s">
        <v>57</v>
      </c>
      <c r="G63" s="166">
        <v>10.1</v>
      </c>
    </row>
    <row r="64" spans="2:5" ht="18" customHeight="1">
      <c r="B64" s="50"/>
      <c r="C64" s="49"/>
      <c r="D64" s="50"/>
      <c r="E64" s="50"/>
    </row>
    <row r="65" spans="1:7" ht="18" customHeight="1">
      <c r="A65" s="162" t="s">
        <v>196</v>
      </c>
      <c r="B65" s="50"/>
      <c r="C65" s="49"/>
      <c r="D65" s="50"/>
      <c r="E65" s="50"/>
      <c r="G65" s="61" t="s">
        <v>200</v>
      </c>
    </row>
    <row r="66" spans="1:7" ht="18" customHeight="1">
      <c r="A66" s="163">
        <v>1</v>
      </c>
      <c r="B66" s="50">
        <v>4740</v>
      </c>
      <c r="C66" s="49" t="s">
        <v>88</v>
      </c>
      <c r="D66" s="50">
        <v>97</v>
      </c>
      <c r="E66" s="50" t="s">
        <v>53</v>
      </c>
      <c r="F66" s="61">
        <v>9.29</v>
      </c>
      <c r="G66" s="3">
        <v>9.1</v>
      </c>
    </row>
    <row r="67" spans="1:7" ht="18" customHeight="1">
      <c r="A67" s="163">
        <v>2</v>
      </c>
      <c r="B67" s="50">
        <v>4687</v>
      </c>
      <c r="C67" s="49" t="s">
        <v>94</v>
      </c>
      <c r="D67" s="50">
        <v>97</v>
      </c>
      <c r="E67" s="50" t="s">
        <v>56</v>
      </c>
      <c r="F67" s="61">
        <v>9.36</v>
      </c>
      <c r="G67" s="3">
        <v>9.2</v>
      </c>
    </row>
    <row r="68" spans="1:7" ht="18" customHeight="1">
      <c r="A68" s="163">
        <v>3</v>
      </c>
      <c r="B68" s="50">
        <v>4540</v>
      </c>
      <c r="C68" s="49" t="s">
        <v>85</v>
      </c>
      <c r="D68" s="50">
        <v>97</v>
      </c>
      <c r="E68" s="50" t="s">
        <v>58</v>
      </c>
      <c r="F68" s="61">
        <v>9.37</v>
      </c>
      <c r="G68" s="3">
        <v>9.2</v>
      </c>
    </row>
    <row r="69" spans="1:7" ht="18" customHeight="1">
      <c r="A69" s="163">
        <v>4</v>
      </c>
      <c r="B69" s="50">
        <v>4918</v>
      </c>
      <c r="C69" s="49" t="s">
        <v>97</v>
      </c>
      <c r="D69" s="50">
        <v>98</v>
      </c>
      <c r="E69" s="50" t="s">
        <v>101</v>
      </c>
      <c r="F69" s="61">
        <v>9.4</v>
      </c>
      <c r="G69" s="3">
        <v>9.3</v>
      </c>
    </row>
    <row r="70" spans="1:7" ht="18" customHeight="1">
      <c r="A70" s="163">
        <v>5</v>
      </c>
      <c r="B70" s="50">
        <v>4890</v>
      </c>
      <c r="C70" s="49" t="s">
        <v>82</v>
      </c>
      <c r="D70" s="50">
        <v>97</v>
      </c>
      <c r="E70" s="50" t="s">
        <v>100</v>
      </c>
      <c r="F70" s="61">
        <v>9.67</v>
      </c>
      <c r="G70" s="3">
        <v>9.4</v>
      </c>
    </row>
    <row r="71" spans="1:7" ht="18" customHeight="1">
      <c r="A71" s="163">
        <v>6</v>
      </c>
      <c r="B71" s="50">
        <v>4658</v>
      </c>
      <c r="C71" s="49" t="s">
        <v>91</v>
      </c>
      <c r="D71" s="50">
        <v>97</v>
      </c>
      <c r="E71" s="50" t="s">
        <v>103</v>
      </c>
      <c r="F71" s="61">
        <v>9.91</v>
      </c>
      <c r="G71" s="3">
        <v>9.7</v>
      </c>
    </row>
    <row r="74" ht="18" customHeight="1">
      <c r="A74" s="162" t="s">
        <v>197</v>
      </c>
    </row>
    <row r="75" spans="1:6" s="49" customFormat="1" ht="18" customHeight="1">
      <c r="A75" s="164">
        <v>1</v>
      </c>
      <c r="B75" s="50">
        <v>5036</v>
      </c>
      <c r="C75" s="49" t="s">
        <v>157</v>
      </c>
      <c r="D75" s="50">
        <v>97</v>
      </c>
      <c r="E75" s="50" t="s">
        <v>27</v>
      </c>
      <c r="F75" s="61">
        <v>8.83</v>
      </c>
    </row>
    <row r="76" spans="1:6" s="49" customFormat="1" ht="18" customHeight="1">
      <c r="A76" s="164">
        <v>2</v>
      </c>
      <c r="B76" s="50">
        <v>5493</v>
      </c>
      <c r="C76" s="49" t="s">
        <v>154</v>
      </c>
      <c r="D76" s="50">
        <v>97</v>
      </c>
      <c r="E76" s="50" t="s">
        <v>27</v>
      </c>
      <c r="F76" s="61">
        <v>9.17</v>
      </c>
    </row>
    <row r="77" spans="1:6" s="49" customFormat="1" ht="18" customHeight="1">
      <c r="A77" s="164">
        <v>3</v>
      </c>
      <c r="B77" s="50">
        <v>5007</v>
      </c>
      <c r="C77" s="49" t="s">
        <v>151</v>
      </c>
      <c r="D77" s="50">
        <v>97</v>
      </c>
      <c r="E77" s="50" t="s">
        <v>60</v>
      </c>
      <c r="F77" s="61">
        <v>9.19</v>
      </c>
    </row>
    <row r="78" spans="1:6" s="49" customFormat="1" ht="18" customHeight="1">
      <c r="A78" s="164">
        <v>4</v>
      </c>
      <c r="B78" s="50">
        <v>5185</v>
      </c>
      <c r="C78" s="49" t="s">
        <v>148</v>
      </c>
      <c r="D78" s="50">
        <v>98</v>
      </c>
      <c r="E78" s="50" t="s">
        <v>102</v>
      </c>
      <c r="F78" s="61">
        <v>9.2</v>
      </c>
    </row>
    <row r="79" spans="1:6" s="49" customFormat="1" ht="18" customHeight="1">
      <c r="A79" s="164">
        <v>5</v>
      </c>
      <c r="B79" s="50">
        <v>4930</v>
      </c>
      <c r="C79" s="49" t="s">
        <v>160</v>
      </c>
      <c r="D79" s="50">
        <v>97</v>
      </c>
      <c r="E79" s="50" t="s">
        <v>145</v>
      </c>
      <c r="F79" s="61">
        <v>9.56</v>
      </c>
    </row>
    <row r="80" spans="1:6" s="49" customFormat="1" ht="18" customHeight="1">
      <c r="A80" s="164">
        <v>6</v>
      </c>
      <c r="B80" s="50">
        <v>4902</v>
      </c>
      <c r="C80" s="49" t="s">
        <v>163</v>
      </c>
      <c r="D80" s="50">
        <v>97</v>
      </c>
      <c r="E80" s="50" t="s">
        <v>56</v>
      </c>
      <c r="F80" s="61">
        <v>9.98</v>
      </c>
    </row>
    <row r="81" spans="1:6" s="49" customFormat="1" ht="18" customHeight="1">
      <c r="A81" s="164"/>
      <c r="B81" s="50"/>
      <c r="D81" s="50"/>
      <c r="E81" s="50"/>
      <c r="F81" s="61"/>
    </row>
    <row r="82" spans="1:6" s="49" customFormat="1" ht="18" customHeight="1">
      <c r="A82" s="162" t="s">
        <v>198</v>
      </c>
      <c r="B82" s="50"/>
      <c r="D82" s="50"/>
      <c r="E82" s="50"/>
      <c r="F82" s="61"/>
    </row>
    <row r="83" spans="1:6" s="49" customFormat="1" ht="18" customHeight="1">
      <c r="A83" s="164">
        <v>1</v>
      </c>
      <c r="B83" s="50">
        <v>5140</v>
      </c>
      <c r="C83" s="49" t="s">
        <v>158</v>
      </c>
      <c r="D83" s="50">
        <v>97</v>
      </c>
      <c r="E83" s="50" t="s">
        <v>54</v>
      </c>
      <c r="F83" s="61">
        <v>9.24</v>
      </c>
    </row>
    <row r="84" spans="1:6" s="49" customFormat="1" ht="18" customHeight="1">
      <c r="A84" s="164">
        <v>2</v>
      </c>
      <c r="B84" s="50">
        <v>4935</v>
      </c>
      <c r="C84" s="49" t="s">
        <v>161</v>
      </c>
      <c r="D84" s="50">
        <v>98</v>
      </c>
      <c r="E84" s="50" t="s">
        <v>98</v>
      </c>
      <c r="F84" s="61">
        <v>9.27</v>
      </c>
    </row>
    <row r="85" spans="1:6" s="49" customFormat="1" ht="18" customHeight="1">
      <c r="A85" s="164">
        <v>3</v>
      </c>
      <c r="B85" s="50">
        <v>5136</v>
      </c>
      <c r="C85" s="49" t="s">
        <v>155</v>
      </c>
      <c r="D85" s="50">
        <v>97</v>
      </c>
      <c r="E85" s="50" t="s">
        <v>98</v>
      </c>
      <c r="F85" s="61">
        <v>9.37</v>
      </c>
    </row>
    <row r="86" spans="1:6" s="49" customFormat="1" ht="18" customHeight="1">
      <c r="A86" s="164">
        <v>4</v>
      </c>
      <c r="B86" s="50">
        <v>4853</v>
      </c>
      <c r="C86" s="49" t="s">
        <v>149</v>
      </c>
      <c r="D86" s="50">
        <v>97</v>
      </c>
      <c r="E86" s="50" t="s">
        <v>122</v>
      </c>
      <c r="F86" s="61">
        <v>9.47</v>
      </c>
    </row>
    <row r="87" spans="1:6" s="49" customFormat="1" ht="18" customHeight="1">
      <c r="A87" s="164">
        <v>5</v>
      </c>
      <c r="B87" s="50">
        <v>5128</v>
      </c>
      <c r="C87" s="49" t="s">
        <v>152</v>
      </c>
      <c r="D87" s="50">
        <v>97</v>
      </c>
      <c r="E87" s="50" t="s">
        <v>58</v>
      </c>
      <c r="F87" s="61">
        <v>9.59</v>
      </c>
    </row>
    <row r="88" spans="1:6" s="49" customFormat="1" ht="18" customHeight="1">
      <c r="A88" s="164">
        <v>6</v>
      </c>
      <c r="B88" s="50">
        <v>4926</v>
      </c>
      <c r="C88" s="49" t="s">
        <v>164</v>
      </c>
      <c r="D88" s="50">
        <v>97</v>
      </c>
      <c r="E88" s="50" t="s">
        <v>14</v>
      </c>
      <c r="F88" s="61">
        <v>9.74</v>
      </c>
    </row>
    <row r="89" spans="1:6" s="49" customFormat="1" ht="18" customHeight="1">
      <c r="A89" s="164"/>
      <c r="B89" s="50"/>
      <c r="D89" s="50"/>
      <c r="E89" s="50"/>
      <c r="F89" s="61"/>
    </row>
    <row r="90" spans="1:6" s="49" customFormat="1" ht="18" customHeight="1">
      <c r="A90" s="162" t="s">
        <v>199</v>
      </c>
      <c r="B90" s="50"/>
      <c r="D90" s="50"/>
      <c r="E90" s="50"/>
      <c r="F90" s="61"/>
    </row>
    <row r="91" spans="1:6" s="49" customFormat="1" ht="18" customHeight="1">
      <c r="A91" s="164">
        <v>1</v>
      </c>
      <c r="B91" s="50">
        <v>5353</v>
      </c>
      <c r="C91" s="49" t="s">
        <v>159</v>
      </c>
      <c r="D91" s="50">
        <v>97</v>
      </c>
      <c r="E91" s="50" t="s">
        <v>102</v>
      </c>
      <c r="F91" s="61">
        <v>9.2</v>
      </c>
    </row>
    <row r="92" spans="1:6" s="49" customFormat="1" ht="18" customHeight="1">
      <c r="A92" s="164">
        <v>2</v>
      </c>
      <c r="B92" s="50">
        <v>5067</v>
      </c>
      <c r="C92" s="49" t="s">
        <v>156</v>
      </c>
      <c r="D92" s="50">
        <v>97</v>
      </c>
      <c r="E92" s="50" t="s">
        <v>18</v>
      </c>
      <c r="F92" s="61">
        <v>9.42</v>
      </c>
    </row>
    <row r="93" spans="1:6" s="49" customFormat="1" ht="18" customHeight="1">
      <c r="A93" s="164">
        <v>3</v>
      </c>
      <c r="B93" s="50">
        <v>5030</v>
      </c>
      <c r="C93" s="49" t="s">
        <v>165</v>
      </c>
      <c r="D93" s="50">
        <v>97</v>
      </c>
      <c r="E93" s="50" t="s">
        <v>55</v>
      </c>
      <c r="F93" s="61">
        <v>9.65</v>
      </c>
    </row>
    <row r="94" spans="1:6" s="49" customFormat="1" ht="18" customHeight="1">
      <c r="A94" s="164">
        <v>4</v>
      </c>
      <c r="B94" s="50">
        <v>4944</v>
      </c>
      <c r="C94" s="49" t="s">
        <v>153</v>
      </c>
      <c r="D94" s="50">
        <v>97</v>
      </c>
      <c r="E94" s="50" t="s">
        <v>124</v>
      </c>
      <c r="F94" s="61">
        <v>9.69</v>
      </c>
    </row>
    <row r="95" spans="1:6" s="49" customFormat="1" ht="18" customHeight="1">
      <c r="A95" s="164">
        <v>5</v>
      </c>
      <c r="B95" s="50">
        <v>4931</v>
      </c>
      <c r="C95" s="49" t="s">
        <v>150</v>
      </c>
      <c r="D95" s="50">
        <v>97</v>
      </c>
      <c r="E95" s="50" t="s">
        <v>145</v>
      </c>
      <c r="F95" s="61">
        <v>9.74</v>
      </c>
    </row>
    <row r="96" spans="1:6" s="49" customFormat="1" ht="18" customHeight="1">
      <c r="A96" s="164">
        <v>6</v>
      </c>
      <c r="B96" s="50">
        <v>5192</v>
      </c>
      <c r="C96" s="49" t="s">
        <v>162</v>
      </c>
      <c r="D96" s="50">
        <v>98</v>
      </c>
      <c r="E96" s="50" t="s">
        <v>17</v>
      </c>
      <c r="F96" s="61">
        <v>10.24</v>
      </c>
    </row>
    <row r="98" spans="1:5" ht="18" customHeight="1">
      <c r="A98" s="182" t="s">
        <v>202</v>
      </c>
      <c r="B98" s="49"/>
      <c r="C98" s="49"/>
      <c r="D98" s="49"/>
      <c r="E98" s="49"/>
    </row>
    <row r="99" spans="1:6" ht="18" customHeight="1">
      <c r="A99" s="164">
        <v>1</v>
      </c>
      <c r="B99" s="50">
        <v>1909</v>
      </c>
      <c r="C99" s="49" t="s">
        <v>65</v>
      </c>
      <c r="D99" s="50">
        <v>99</v>
      </c>
      <c r="E99" s="50" t="s">
        <v>57</v>
      </c>
      <c r="F99" s="61">
        <v>9.46</v>
      </c>
    </row>
    <row r="100" spans="1:6" ht="18" customHeight="1">
      <c r="A100" s="164">
        <v>2</v>
      </c>
      <c r="B100" s="50">
        <v>2088</v>
      </c>
      <c r="C100" s="49" t="s">
        <v>74</v>
      </c>
      <c r="D100" s="50">
        <v>99</v>
      </c>
      <c r="E100" s="50" t="s">
        <v>58</v>
      </c>
      <c r="F100" s="61">
        <v>9.62</v>
      </c>
    </row>
    <row r="101" spans="1:6" ht="18" customHeight="1">
      <c r="A101" s="164">
        <v>3</v>
      </c>
      <c r="B101" s="50">
        <v>2168</v>
      </c>
      <c r="C101" s="49" t="s">
        <v>68</v>
      </c>
      <c r="D101" s="50">
        <v>99</v>
      </c>
      <c r="E101" s="50" t="s">
        <v>17</v>
      </c>
      <c r="F101" s="61">
        <v>9.9</v>
      </c>
    </row>
    <row r="102" spans="1:6" ht="18" customHeight="1">
      <c r="A102" s="164">
        <v>4</v>
      </c>
      <c r="B102" s="50">
        <v>2298</v>
      </c>
      <c r="C102" s="49" t="s">
        <v>62</v>
      </c>
      <c r="D102" s="50">
        <v>99</v>
      </c>
      <c r="E102" s="50" t="s">
        <v>55</v>
      </c>
      <c r="F102" s="61">
        <v>10.12</v>
      </c>
    </row>
    <row r="103" spans="1:6" ht="18" customHeight="1">
      <c r="A103" s="164">
        <v>5</v>
      </c>
      <c r="B103" s="50">
        <v>1925</v>
      </c>
      <c r="C103" s="49" t="s">
        <v>71</v>
      </c>
      <c r="D103" s="50">
        <v>99</v>
      </c>
      <c r="E103" s="50" t="s">
        <v>27</v>
      </c>
      <c r="F103" s="61">
        <v>10.34</v>
      </c>
    </row>
    <row r="104" spans="1:6" ht="18" customHeight="1">
      <c r="A104" s="164">
        <v>6</v>
      </c>
      <c r="B104" s="50">
        <v>2489</v>
      </c>
      <c r="C104" s="49" t="s">
        <v>77</v>
      </c>
      <c r="D104" s="50">
        <v>2000</v>
      </c>
      <c r="E104" s="50" t="s">
        <v>61</v>
      </c>
      <c r="F104" s="61">
        <v>10.49</v>
      </c>
    </row>
    <row r="105" spans="1:5" ht="18" customHeight="1">
      <c r="A105" s="164"/>
      <c r="B105" s="50"/>
      <c r="C105" s="49"/>
      <c r="D105" s="50"/>
      <c r="E105" s="50"/>
    </row>
    <row r="106" spans="1:5" ht="18" customHeight="1">
      <c r="A106" s="182" t="s">
        <v>203</v>
      </c>
      <c r="B106" s="50"/>
      <c r="C106" s="49"/>
      <c r="D106" s="50"/>
      <c r="E106" s="50"/>
    </row>
    <row r="107" spans="1:6" ht="18" customHeight="1">
      <c r="A107" s="164">
        <v>1</v>
      </c>
      <c r="B107" s="50">
        <v>2242</v>
      </c>
      <c r="C107" s="49" t="s">
        <v>72</v>
      </c>
      <c r="D107" s="50">
        <v>99</v>
      </c>
      <c r="E107" s="50" t="s">
        <v>12</v>
      </c>
      <c r="F107" s="61">
        <v>9.74</v>
      </c>
    </row>
    <row r="108" spans="1:6" ht="18" customHeight="1">
      <c r="A108" s="164">
        <v>2</v>
      </c>
      <c r="B108" s="50">
        <v>2157</v>
      </c>
      <c r="C108" s="49" t="s">
        <v>63</v>
      </c>
      <c r="D108" s="50">
        <v>99</v>
      </c>
      <c r="E108" s="50" t="s">
        <v>56</v>
      </c>
      <c r="F108" s="61">
        <v>9.86</v>
      </c>
    </row>
    <row r="109" spans="1:6" ht="18" customHeight="1">
      <c r="A109" s="164">
        <v>3</v>
      </c>
      <c r="B109" s="50">
        <v>2142</v>
      </c>
      <c r="C109" s="49" t="s">
        <v>69</v>
      </c>
      <c r="D109" s="50">
        <v>2000</v>
      </c>
      <c r="E109" s="50" t="s">
        <v>15</v>
      </c>
      <c r="F109" s="61">
        <v>9.92</v>
      </c>
    </row>
    <row r="110" spans="1:6" ht="18" customHeight="1">
      <c r="A110" s="164">
        <v>4</v>
      </c>
      <c r="B110" s="164">
        <v>1948</v>
      </c>
      <c r="C110" s="49" t="s">
        <v>66</v>
      </c>
      <c r="D110" s="50">
        <v>99</v>
      </c>
      <c r="E110" s="50" t="s">
        <v>58</v>
      </c>
      <c r="F110" s="61">
        <v>10.2</v>
      </c>
    </row>
    <row r="111" spans="1:6" ht="18" customHeight="1">
      <c r="A111" s="164">
        <v>5</v>
      </c>
      <c r="B111" s="50">
        <v>2174</v>
      </c>
      <c r="C111" s="49" t="s">
        <v>78</v>
      </c>
      <c r="D111" s="50">
        <v>2000</v>
      </c>
      <c r="E111" s="50" t="s">
        <v>54</v>
      </c>
      <c r="F111" s="61">
        <v>10.29</v>
      </c>
    </row>
    <row r="112" spans="1:6" ht="18" customHeight="1">
      <c r="A112" s="164">
        <v>6</v>
      </c>
      <c r="B112" s="50">
        <v>2097</v>
      </c>
      <c r="C112" s="49" t="s">
        <v>75</v>
      </c>
      <c r="D112" s="50">
        <v>2000</v>
      </c>
      <c r="E112" s="50" t="s">
        <v>17</v>
      </c>
      <c r="F112" s="61">
        <v>10.49</v>
      </c>
    </row>
    <row r="113" spans="1:5" ht="18" customHeight="1">
      <c r="A113" s="164"/>
      <c r="B113" s="50"/>
      <c r="C113" s="49"/>
      <c r="D113" s="50"/>
      <c r="E113" s="50"/>
    </row>
    <row r="114" spans="1:5" ht="18" customHeight="1">
      <c r="A114" s="182" t="s">
        <v>204</v>
      </c>
      <c r="B114" s="50"/>
      <c r="C114" s="49"/>
      <c r="D114" s="50"/>
      <c r="E114" s="50"/>
    </row>
    <row r="115" spans="1:6" ht="18" customHeight="1">
      <c r="A115" s="164">
        <v>1</v>
      </c>
      <c r="B115" s="50">
        <v>2029</v>
      </c>
      <c r="C115" s="49" t="s">
        <v>70</v>
      </c>
      <c r="D115" s="50">
        <v>99</v>
      </c>
      <c r="E115" s="50" t="s">
        <v>60</v>
      </c>
      <c r="F115" s="61">
        <v>9.55</v>
      </c>
    </row>
    <row r="116" spans="1:6" ht="18" customHeight="1">
      <c r="A116" s="164">
        <v>2</v>
      </c>
      <c r="B116" s="50">
        <v>2169</v>
      </c>
      <c r="C116" s="49" t="s">
        <v>64</v>
      </c>
      <c r="D116" s="50">
        <v>99</v>
      </c>
      <c r="E116" s="50" t="s">
        <v>17</v>
      </c>
      <c r="F116" s="61">
        <v>10.05</v>
      </c>
    </row>
    <row r="117" spans="1:6" ht="18" customHeight="1">
      <c r="A117" s="164">
        <v>3</v>
      </c>
      <c r="B117" s="50">
        <v>2090</v>
      </c>
      <c r="C117" s="49" t="s">
        <v>73</v>
      </c>
      <c r="D117" s="50">
        <v>99</v>
      </c>
      <c r="E117" s="50" t="s">
        <v>14</v>
      </c>
      <c r="F117" s="61">
        <v>10.1</v>
      </c>
    </row>
    <row r="118" spans="1:6" ht="18" customHeight="1">
      <c r="A118" s="164">
        <v>4</v>
      </c>
      <c r="B118" s="50">
        <v>2011</v>
      </c>
      <c r="C118" s="49" t="s">
        <v>76</v>
      </c>
      <c r="D118" s="50">
        <v>99</v>
      </c>
      <c r="E118" s="50" t="s">
        <v>54</v>
      </c>
      <c r="F118" s="61">
        <v>10.3</v>
      </c>
    </row>
    <row r="119" spans="1:6" ht="18" customHeight="1">
      <c r="A119" s="164">
        <v>5</v>
      </c>
      <c r="B119" s="50">
        <v>2014</v>
      </c>
      <c r="C119" s="49" t="s">
        <v>79</v>
      </c>
      <c r="D119" s="50">
        <v>2000</v>
      </c>
      <c r="E119" s="50" t="s">
        <v>61</v>
      </c>
      <c r="F119" s="61">
        <v>10.42</v>
      </c>
    </row>
    <row r="120" spans="1:6" ht="18" customHeight="1">
      <c r="A120" s="164">
        <v>6</v>
      </c>
      <c r="B120" s="50">
        <v>2005</v>
      </c>
      <c r="C120" s="49" t="s">
        <v>67</v>
      </c>
      <c r="D120" s="50">
        <v>99</v>
      </c>
      <c r="E120" s="50" t="s">
        <v>59</v>
      </c>
      <c r="F120" s="61">
        <v>10.56</v>
      </c>
    </row>
    <row r="121" spans="1:5" ht="18" customHeight="1">
      <c r="A121" s="164"/>
      <c r="B121" s="49"/>
      <c r="C121" s="49"/>
      <c r="D121" s="49"/>
      <c r="E121" s="49"/>
    </row>
    <row r="124" ht="18" customHeight="1">
      <c r="A124" s="162" t="s">
        <v>205</v>
      </c>
    </row>
    <row r="125" spans="1:6" s="49" customFormat="1" ht="18" customHeight="1">
      <c r="A125" s="164">
        <v>1</v>
      </c>
      <c r="B125" s="50">
        <v>2099</v>
      </c>
      <c r="C125" s="49" t="s">
        <v>134</v>
      </c>
      <c r="D125" s="50">
        <v>99</v>
      </c>
      <c r="E125" s="50" t="s">
        <v>56</v>
      </c>
      <c r="F125" s="61">
        <v>9.48</v>
      </c>
    </row>
    <row r="126" spans="1:6" s="49" customFormat="1" ht="18" customHeight="1">
      <c r="A126" s="164">
        <v>2</v>
      </c>
      <c r="B126" s="50">
        <v>2162</v>
      </c>
      <c r="C126" s="49" t="s">
        <v>128</v>
      </c>
      <c r="D126" s="50">
        <v>99</v>
      </c>
      <c r="E126" s="50" t="s">
        <v>98</v>
      </c>
      <c r="F126" s="61">
        <v>9.75</v>
      </c>
    </row>
    <row r="127" spans="1:6" s="49" customFormat="1" ht="18" customHeight="1">
      <c r="A127" s="164">
        <v>3</v>
      </c>
      <c r="B127" s="50">
        <v>2659</v>
      </c>
      <c r="C127" s="49" t="s">
        <v>131</v>
      </c>
      <c r="D127" s="50">
        <v>99</v>
      </c>
      <c r="E127" s="50" t="s">
        <v>146</v>
      </c>
      <c r="F127" s="61">
        <v>9.89</v>
      </c>
    </row>
    <row r="128" spans="1:6" s="49" customFormat="1" ht="18" customHeight="1">
      <c r="A128" s="164">
        <v>4</v>
      </c>
      <c r="B128" s="50">
        <v>2415</v>
      </c>
      <c r="C128" s="49" t="s">
        <v>143</v>
      </c>
      <c r="D128" s="50">
        <v>99</v>
      </c>
      <c r="E128" s="50" t="s">
        <v>27</v>
      </c>
      <c r="F128" s="61">
        <v>10.08</v>
      </c>
    </row>
    <row r="129" spans="1:6" s="49" customFormat="1" ht="18" customHeight="1">
      <c r="A129" s="164">
        <v>5</v>
      </c>
      <c r="B129" s="50">
        <v>2152</v>
      </c>
      <c r="C129" s="49" t="s">
        <v>137</v>
      </c>
      <c r="D129" s="50">
        <v>99</v>
      </c>
      <c r="E129" s="50" t="s">
        <v>123</v>
      </c>
      <c r="F129" s="61">
        <v>10.09</v>
      </c>
    </row>
    <row r="130" spans="1:6" s="49" customFormat="1" ht="18" customHeight="1">
      <c r="A130" s="164">
        <v>6</v>
      </c>
      <c r="B130" s="50">
        <v>2320</v>
      </c>
      <c r="C130" s="49" t="s">
        <v>140</v>
      </c>
      <c r="D130" s="50">
        <v>99</v>
      </c>
      <c r="E130" s="50" t="s">
        <v>147</v>
      </c>
      <c r="F130" s="61">
        <v>10.49</v>
      </c>
    </row>
    <row r="131" spans="1:6" s="49" customFormat="1" ht="18" customHeight="1">
      <c r="A131" s="164"/>
      <c r="B131" s="50"/>
      <c r="D131" s="50"/>
      <c r="E131" s="50"/>
      <c r="F131" s="61"/>
    </row>
    <row r="132" spans="1:6" s="49" customFormat="1" ht="18" customHeight="1">
      <c r="A132" s="162" t="s">
        <v>206</v>
      </c>
      <c r="B132" s="50"/>
      <c r="D132" s="50"/>
      <c r="E132" s="50"/>
      <c r="F132" s="61"/>
    </row>
    <row r="133" spans="1:6" s="49" customFormat="1" ht="18" customHeight="1">
      <c r="A133" s="164">
        <v>1</v>
      </c>
      <c r="B133" s="50">
        <v>2053</v>
      </c>
      <c r="C133" s="49" t="s">
        <v>129</v>
      </c>
      <c r="D133" s="50">
        <v>99</v>
      </c>
      <c r="E133" s="50" t="s">
        <v>122</v>
      </c>
      <c r="F133" s="61">
        <v>9.15</v>
      </c>
    </row>
    <row r="134" spans="1:6" s="49" customFormat="1" ht="18" customHeight="1">
      <c r="A134" s="164">
        <v>2</v>
      </c>
      <c r="B134" s="50">
        <v>2340</v>
      </c>
      <c r="C134" s="49" t="s">
        <v>138</v>
      </c>
      <c r="D134" s="50">
        <v>2000</v>
      </c>
      <c r="E134" s="50" t="s">
        <v>61</v>
      </c>
      <c r="F134" s="61">
        <v>9.51</v>
      </c>
    </row>
    <row r="135" spans="1:6" s="49" customFormat="1" ht="18" customHeight="1">
      <c r="A135" s="164">
        <v>3</v>
      </c>
      <c r="B135" s="50">
        <v>2307</v>
      </c>
      <c r="C135" s="49" t="s">
        <v>135</v>
      </c>
      <c r="D135" s="50">
        <v>99</v>
      </c>
      <c r="E135" s="50" t="s">
        <v>146</v>
      </c>
      <c r="F135" s="61">
        <v>9.69</v>
      </c>
    </row>
    <row r="136" spans="1:6" s="49" customFormat="1" ht="18" customHeight="1">
      <c r="A136" s="164">
        <v>4</v>
      </c>
      <c r="B136" s="50">
        <v>2463</v>
      </c>
      <c r="C136" s="49" t="s">
        <v>144</v>
      </c>
      <c r="D136" s="50">
        <v>99</v>
      </c>
      <c r="E136" s="50" t="s">
        <v>147</v>
      </c>
      <c r="F136" s="61">
        <v>9.89</v>
      </c>
    </row>
    <row r="137" spans="1:6" s="49" customFormat="1" ht="18" customHeight="1">
      <c r="A137" s="164">
        <v>5</v>
      </c>
      <c r="B137" s="50">
        <v>2102</v>
      </c>
      <c r="C137" s="49" t="s">
        <v>141</v>
      </c>
      <c r="D137" s="50">
        <v>99</v>
      </c>
      <c r="E137" s="50" t="s">
        <v>56</v>
      </c>
      <c r="F137" s="61">
        <v>9.9</v>
      </c>
    </row>
    <row r="138" spans="1:6" s="49" customFormat="1" ht="18" customHeight="1">
      <c r="A138" s="164">
        <v>6</v>
      </c>
      <c r="B138" s="50">
        <v>2141</v>
      </c>
      <c r="C138" s="49" t="s">
        <v>132</v>
      </c>
      <c r="D138" s="50">
        <v>99</v>
      </c>
      <c r="E138" s="50" t="s">
        <v>58</v>
      </c>
      <c r="F138" s="61">
        <v>9.92</v>
      </c>
    </row>
    <row r="139" spans="1:6" s="49" customFormat="1" ht="18" customHeight="1">
      <c r="A139" s="164"/>
      <c r="B139" s="50"/>
      <c r="D139" s="50"/>
      <c r="E139" s="50"/>
      <c r="F139" s="61"/>
    </row>
    <row r="140" spans="1:6" s="49" customFormat="1" ht="18" customHeight="1">
      <c r="A140" s="162" t="s">
        <v>207</v>
      </c>
      <c r="B140" s="50"/>
      <c r="D140" s="50"/>
      <c r="E140" s="50"/>
      <c r="F140" s="61"/>
    </row>
    <row r="141" spans="1:6" s="49" customFormat="1" ht="18" customHeight="1">
      <c r="A141" s="164">
        <v>1</v>
      </c>
      <c r="B141" s="50">
        <v>2619</v>
      </c>
      <c r="C141" s="49" t="s">
        <v>130</v>
      </c>
      <c r="D141" s="50">
        <v>99</v>
      </c>
      <c r="E141" s="50" t="s">
        <v>145</v>
      </c>
      <c r="F141" s="61">
        <v>9.31</v>
      </c>
    </row>
    <row r="142" spans="1:6" s="49" customFormat="1" ht="18" customHeight="1">
      <c r="A142" s="164">
        <v>2</v>
      </c>
      <c r="B142" s="50">
        <v>2814</v>
      </c>
      <c r="C142" s="49" t="s">
        <v>133</v>
      </c>
      <c r="D142" s="50">
        <v>99</v>
      </c>
      <c r="E142" s="50" t="s">
        <v>147</v>
      </c>
      <c r="F142" s="61">
        <v>9.82</v>
      </c>
    </row>
    <row r="143" spans="1:6" s="49" customFormat="1" ht="18" customHeight="1">
      <c r="A143" s="164">
        <v>3</v>
      </c>
      <c r="B143" s="50">
        <v>2531</v>
      </c>
      <c r="C143" s="49" t="s">
        <v>139</v>
      </c>
      <c r="D143" s="50">
        <v>99</v>
      </c>
      <c r="E143" s="50" t="s">
        <v>56</v>
      </c>
      <c r="F143" s="61">
        <v>9.87</v>
      </c>
    </row>
    <row r="144" spans="1:6" s="49" customFormat="1" ht="18" customHeight="1">
      <c r="A144" s="164">
        <v>4</v>
      </c>
      <c r="B144" s="50">
        <v>2576</v>
      </c>
      <c r="C144" s="49" t="s">
        <v>136</v>
      </c>
      <c r="D144" s="50">
        <v>99</v>
      </c>
      <c r="E144" s="50" t="s">
        <v>122</v>
      </c>
      <c r="F144" s="61">
        <v>10.02</v>
      </c>
    </row>
    <row r="145" spans="1:6" s="49" customFormat="1" ht="18" customHeight="1">
      <c r="A145" s="164">
        <v>5</v>
      </c>
      <c r="B145" s="50">
        <v>2126</v>
      </c>
      <c r="C145" s="49" t="s">
        <v>142</v>
      </c>
      <c r="D145" s="50">
        <v>99</v>
      </c>
      <c r="E145" s="50" t="s">
        <v>14</v>
      </c>
      <c r="F145" s="61">
        <v>10.05</v>
      </c>
    </row>
    <row r="146" spans="1:6" s="49" customFormat="1" ht="18" customHeight="1">
      <c r="A146" s="164">
        <v>6</v>
      </c>
      <c r="B146" s="50">
        <v>2318</v>
      </c>
      <c r="C146" s="49" t="s">
        <v>185</v>
      </c>
      <c r="D146" s="50">
        <v>99</v>
      </c>
      <c r="E146" s="50" t="s">
        <v>27</v>
      </c>
      <c r="F146" s="61">
        <v>10.26</v>
      </c>
    </row>
    <row r="147" spans="1:6" s="49" customFormat="1" ht="18" customHeight="1">
      <c r="A147" s="164"/>
      <c r="F147" s="61"/>
    </row>
  </sheetData>
  <printOptions/>
  <pageMargins left="0.4" right="0.41" top="0.7" bottom="0.65" header="0.4921259845" footer="0.4921259845"/>
  <pageSetup horizontalDpi="300" verticalDpi="300" orientation="portrait" paperSize="9" r:id="rId1"/>
  <headerFooter alignWithMargins="0">
    <oddHeader>&amp;R&amp;D
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3" sqref="A3:D20"/>
    </sheetView>
  </sheetViews>
  <sheetFormatPr defaultColWidth="11.421875" defaultRowHeight="12.75"/>
  <cols>
    <col min="1" max="1" width="6.7109375" style="0" customWidth="1"/>
    <col min="2" max="2" width="29.00390625" style="0" customWidth="1"/>
    <col min="3" max="3" width="5.00390625" style="0" customWidth="1"/>
    <col min="4" max="4" width="10.140625" style="0" customWidth="1"/>
    <col min="5" max="13" width="6.7109375" style="0" customWidth="1"/>
    <col min="14" max="16" width="6.7109375" style="1" customWidth="1"/>
    <col min="17" max="19" width="6.7109375" style="0" customWidth="1"/>
  </cols>
  <sheetData>
    <row r="1" spans="1:16" s="2" customFormat="1" ht="19.5" customHeight="1">
      <c r="A1" s="3"/>
      <c r="C1" s="3"/>
      <c r="D1" s="3"/>
      <c r="E1" s="3"/>
      <c r="N1" s="3"/>
      <c r="O1" s="3"/>
      <c r="P1" s="3"/>
    </row>
    <row r="2" spans="1:19" s="2" customFormat="1" ht="19.5" customHeight="1">
      <c r="A2" s="79" t="s">
        <v>19</v>
      </c>
      <c r="B2" s="78" t="s">
        <v>21</v>
      </c>
      <c r="C2" s="79" t="s">
        <v>1</v>
      </c>
      <c r="D2" s="79" t="s">
        <v>20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8"/>
      <c r="R2" s="78"/>
      <c r="S2" s="78"/>
    </row>
    <row r="3" spans="1:19" s="2" customFormat="1" ht="19.5" customHeight="1">
      <c r="A3" s="30"/>
      <c r="B3" s="29"/>
      <c r="C3" s="30"/>
      <c r="D3" s="30"/>
      <c r="E3" s="79"/>
      <c r="F3" s="78"/>
      <c r="G3" s="78"/>
      <c r="H3" s="78"/>
      <c r="I3" s="78"/>
      <c r="J3" s="78"/>
      <c r="K3" s="78"/>
      <c r="L3" s="78"/>
      <c r="M3" s="78"/>
      <c r="N3" s="79"/>
      <c r="O3" s="79"/>
      <c r="P3" s="79"/>
      <c r="Q3" s="78"/>
      <c r="R3" s="78"/>
      <c r="S3" s="78"/>
    </row>
    <row r="4" spans="1:19" s="2" customFormat="1" ht="19.5" customHeight="1">
      <c r="A4" s="30"/>
      <c r="B4" s="29"/>
      <c r="C4" s="30"/>
      <c r="D4" s="30"/>
      <c r="E4" s="79"/>
      <c r="F4" s="78"/>
      <c r="G4" s="78"/>
      <c r="H4" s="78"/>
      <c r="I4" s="78"/>
      <c r="J4" s="78"/>
      <c r="K4" s="78"/>
      <c r="L4" s="78"/>
      <c r="M4" s="78"/>
      <c r="N4" s="79"/>
      <c r="O4" s="79"/>
      <c r="P4" s="79"/>
      <c r="Q4" s="78"/>
      <c r="R4" s="78"/>
      <c r="S4" s="78"/>
    </row>
    <row r="5" spans="1:19" s="2" customFormat="1" ht="19.5" customHeight="1">
      <c r="A5" s="30"/>
      <c r="B5" s="29"/>
      <c r="C5" s="30"/>
      <c r="D5" s="30"/>
      <c r="E5" s="79"/>
      <c r="F5" s="78"/>
      <c r="G5" s="78"/>
      <c r="H5" s="78"/>
      <c r="I5" s="78"/>
      <c r="J5" s="78"/>
      <c r="K5" s="78"/>
      <c r="L5" s="78"/>
      <c r="M5" s="78"/>
      <c r="N5" s="79"/>
      <c r="O5" s="79"/>
      <c r="P5" s="79"/>
      <c r="Q5" s="78"/>
      <c r="R5" s="78"/>
      <c r="S5" s="78"/>
    </row>
    <row r="6" spans="1:19" s="2" customFormat="1" ht="19.5" customHeight="1">
      <c r="A6" s="30"/>
      <c r="B6" s="29"/>
      <c r="C6" s="30"/>
      <c r="D6" s="30"/>
      <c r="E6" s="79"/>
      <c r="F6" s="78"/>
      <c r="G6" s="78"/>
      <c r="H6" s="78"/>
      <c r="I6" s="78"/>
      <c r="J6" s="78"/>
      <c r="K6" s="78"/>
      <c r="L6" s="78"/>
      <c r="M6" s="78"/>
      <c r="N6" s="79"/>
      <c r="O6" s="79"/>
      <c r="P6" s="79"/>
      <c r="Q6" s="78"/>
      <c r="R6" s="78"/>
      <c r="S6" s="78"/>
    </row>
    <row r="7" spans="1:19" s="2" customFormat="1" ht="19.5" customHeight="1">
      <c r="A7" s="30"/>
      <c r="B7" s="29"/>
      <c r="C7" s="30"/>
      <c r="D7" s="30"/>
      <c r="E7" s="79"/>
      <c r="F7" s="78"/>
      <c r="G7" s="78"/>
      <c r="H7" s="78"/>
      <c r="I7" s="78"/>
      <c r="J7" s="78"/>
      <c r="K7" s="78"/>
      <c r="L7" s="78"/>
      <c r="M7" s="78"/>
      <c r="N7" s="79"/>
      <c r="O7" s="79"/>
      <c r="P7" s="79"/>
      <c r="Q7" s="78"/>
      <c r="R7" s="78"/>
      <c r="S7" s="78"/>
    </row>
    <row r="8" spans="1:19" s="2" customFormat="1" ht="19.5" customHeight="1">
      <c r="A8" s="30"/>
      <c r="B8" s="29"/>
      <c r="C8" s="30"/>
      <c r="D8" s="30"/>
      <c r="E8" s="79"/>
      <c r="F8" s="78"/>
      <c r="G8" s="78"/>
      <c r="H8" s="78"/>
      <c r="I8" s="78"/>
      <c r="J8" s="78"/>
      <c r="K8" s="78"/>
      <c r="L8" s="78"/>
      <c r="M8" s="78"/>
      <c r="N8" s="79"/>
      <c r="O8" s="79"/>
      <c r="P8" s="79"/>
      <c r="Q8" s="78"/>
      <c r="R8" s="78"/>
      <c r="S8" s="78"/>
    </row>
    <row r="9" spans="1:19" s="2" customFormat="1" ht="19.5" customHeight="1">
      <c r="A9" s="30"/>
      <c r="B9" s="29"/>
      <c r="C9" s="30"/>
      <c r="D9" s="30"/>
      <c r="E9" s="79"/>
      <c r="F9" s="78"/>
      <c r="G9" s="78"/>
      <c r="H9" s="78"/>
      <c r="I9" s="78"/>
      <c r="J9" s="78"/>
      <c r="K9" s="78"/>
      <c r="L9" s="78"/>
      <c r="M9" s="78"/>
      <c r="N9" s="79"/>
      <c r="O9" s="79"/>
      <c r="P9" s="79"/>
      <c r="Q9" s="78"/>
      <c r="R9" s="78"/>
      <c r="S9" s="78"/>
    </row>
    <row r="10" spans="1:19" s="2" customFormat="1" ht="19.5" customHeight="1">
      <c r="A10" s="30"/>
      <c r="B10" s="29"/>
      <c r="C10" s="30"/>
      <c r="D10" s="30"/>
      <c r="E10" s="79"/>
      <c r="F10" s="78"/>
      <c r="G10" s="78"/>
      <c r="H10" s="78"/>
      <c r="I10" s="78"/>
      <c r="J10" s="78"/>
      <c r="K10" s="78"/>
      <c r="L10" s="78"/>
      <c r="M10" s="78"/>
      <c r="N10" s="79"/>
      <c r="O10" s="79"/>
      <c r="P10" s="79"/>
      <c r="Q10" s="78"/>
      <c r="R10" s="78"/>
      <c r="S10" s="78"/>
    </row>
    <row r="11" spans="1:19" s="2" customFormat="1" ht="19.5" customHeight="1">
      <c r="A11" s="30"/>
      <c r="B11" s="29"/>
      <c r="C11" s="30"/>
      <c r="D11" s="30"/>
      <c r="E11" s="79"/>
      <c r="F11" s="78"/>
      <c r="G11" s="78"/>
      <c r="H11" s="78"/>
      <c r="I11" s="78"/>
      <c r="J11" s="78"/>
      <c r="K11" s="78"/>
      <c r="L11" s="78"/>
      <c r="M11" s="78"/>
      <c r="N11" s="79"/>
      <c r="O11" s="79"/>
      <c r="P11" s="79"/>
      <c r="Q11" s="78"/>
      <c r="R11" s="78"/>
      <c r="S11" s="78"/>
    </row>
    <row r="12" spans="1:19" s="2" customFormat="1" ht="19.5" customHeight="1">
      <c r="A12" s="30"/>
      <c r="B12" s="29"/>
      <c r="C12" s="30"/>
      <c r="D12" s="30"/>
      <c r="E12" s="79"/>
      <c r="F12" s="78"/>
      <c r="G12" s="78"/>
      <c r="H12" s="78"/>
      <c r="I12" s="78"/>
      <c r="J12" s="78"/>
      <c r="K12" s="78"/>
      <c r="L12" s="78"/>
      <c r="M12" s="78"/>
      <c r="N12" s="79"/>
      <c r="O12" s="79"/>
      <c r="P12" s="79"/>
      <c r="Q12" s="78"/>
      <c r="R12" s="78"/>
      <c r="S12" s="78"/>
    </row>
    <row r="13" spans="1:19" s="2" customFormat="1" ht="19.5" customHeight="1">
      <c r="A13" s="30"/>
      <c r="B13" s="29"/>
      <c r="C13" s="30"/>
      <c r="D13" s="30"/>
      <c r="E13" s="79"/>
      <c r="F13" s="78"/>
      <c r="G13" s="78"/>
      <c r="H13" s="78"/>
      <c r="I13" s="78"/>
      <c r="J13" s="78"/>
      <c r="K13" s="78"/>
      <c r="L13" s="78"/>
      <c r="M13" s="78"/>
      <c r="N13" s="79"/>
      <c r="O13" s="79"/>
      <c r="P13" s="79"/>
      <c r="Q13" s="78"/>
      <c r="R13" s="78"/>
      <c r="S13" s="78"/>
    </row>
    <row r="14" spans="1:19" s="2" customFormat="1" ht="19.5" customHeight="1">
      <c r="A14" s="30"/>
      <c r="B14" s="29"/>
      <c r="C14" s="30"/>
      <c r="D14" s="30"/>
      <c r="E14" s="79"/>
      <c r="F14" s="78"/>
      <c r="G14" s="78"/>
      <c r="H14" s="78"/>
      <c r="I14" s="78"/>
      <c r="J14" s="78"/>
      <c r="K14" s="78"/>
      <c r="L14" s="78"/>
      <c r="M14" s="78"/>
      <c r="N14" s="79"/>
      <c r="O14" s="79"/>
      <c r="P14" s="79"/>
      <c r="Q14" s="78"/>
      <c r="R14" s="78"/>
      <c r="S14" s="78"/>
    </row>
    <row r="15" spans="1:19" s="2" customFormat="1" ht="19.5" customHeight="1">
      <c r="A15" s="30"/>
      <c r="B15" s="29"/>
      <c r="C15" s="30"/>
      <c r="D15" s="30"/>
      <c r="E15" s="79"/>
      <c r="F15" s="78"/>
      <c r="G15" s="78"/>
      <c r="H15" s="78"/>
      <c r="I15" s="78"/>
      <c r="J15" s="78"/>
      <c r="K15" s="78"/>
      <c r="L15" s="78"/>
      <c r="M15" s="78"/>
      <c r="N15" s="79"/>
      <c r="O15" s="79"/>
      <c r="P15" s="79"/>
      <c r="Q15" s="78"/>
      <c r="R15" s="78"/>
      <c r="S15" s="78"/>
    </row>
    <row r="16" spans="1:19" s="2" customFormat="1" ht="19.5" customHeight="1">
      <c r="A16" s="30"/>
      <c r="B16" s="29"/>
      <c r="C16" s="30"/>
      <c r="D16" s="30"/>
      <c r="E16" s="79"/>
      <c r="F16" s="78"/>
      <c r="G16" s="78"/>
      <c r="H16" s="78"/>
      <c r="I16" s="78"/>
      <c r="J16" s="78"/>
      <c r="K16" s="78"/>
      <c r="L16" s="78"/>
      <c r="M16" s="78"/>
      <c r="N16" s="79"/>
      <c r="O16" s="79"/>
      <c r="P16" s="79"/>
      <c r="Q16" s="78"/>
      <c r="R16" s="78"/>
      <c r="S16" s="78"/>
    </row>
    <row r="17" spans="1:19" s="2" customFormat="1" ht="19.5" customHeight="1">
      <c r="A17" s="30"/>
      <c r="B17" s="29"/>
      <c r="C17" s="30"/>
      <c r="D17" s="30"/>
      <c r="E17" s="79"/>
      <c r="F17" s="78"/>
      <c r="G17" s="78"/>
      <c r="H17" s="78"/>
      <c r="I17" s="78"/>
      <c r="J17" s="78"/>
      <c r="K17" s="78"/>
      <c r="L17" s="78"/>
      <c r="M17" s="78"/>
      <c r="N17" s="79"/>
      <c r="O17" s="79"/>
      <c r="P17" s="79"/>
      <c r="Q17" s="78"/>
      <c r="R17" s="78"/>
      <c r="S17" s="78"/>
    </row>
    <row r="18" spans="1:19" s="2" customFormat="1" ht="19.5" customHeight="1">
      <c r="A18" s="30"/>
      <c r="B18" s="29"/>
      <c r="C18" s="30"/>
      <c r="D18" s="30"/>
      <c r="E18" s="79"/>
      <c r="F18" s="78"/>
      <c r="G18" s="78"/>
      <c r="H18" s="78"/>
      <c r="I18" s="78"/>
      <c r="J18" s="78"/>
      <c r="K18" s="78"/>
      <c r="L18" s="78"/>
      <c r="M18" s="78"/>
      <c r="N18" s="79"/>
      <c r="O18" s="79"/>
      <c r="P18" s="79"/>
      <c r="Q18" s="78"/>
      <c r="R18" s="78"/>
      <c r="S18" s="78"/>
    </row>
    <row r="19" spans="1:19" s="2" customFormat="1" ht="19.5" customHeight="1">
      <c r="A19" s="30"/>
      <c r="B19" s="29"/>
      <c r="C19" s="30"/>
      <c r="D19" s="30"/>
      <c r="E19" s="79"/>
      <c r="F19" s="78"/>
      <c r="G19" s="78"/>
      <c r="H19" s="78"/>
      <c r="I19" s="78"/>
      <c r="J19" s="78"/>
      <c r="K19" s="78"/>
      <c r="L19" s="78"/>
      <c r="M19" s="78"/>
      <c r="N19" s="79"/>
      <c r="O19" s="79"/>
      <c r="P19" s="79"/>
      <c r="Q19" s="78"/>
      <c r="R19" s="78"/>
      <c r="S19" s="78"/>
    </row>
    <row r="20" spans="1:19" s="2" customFormat="1" ht="19.5" customHeight="1">
      <c r="A20" s="30"/>
      <c r="B20" s="29"/>
      <c r="C20" s="30"/>
      <c r="D20" s="30"/>
      <c r="E20" s="79"/>
      <c r="F20" s="78"/>
      <c r="G20" s="78"/>
      <c r="H20" s="78"/>
      <c r="I20" s="78"/>
      <c r="J20" s="78"/>
      <c r="K20" s="78"/>
      <c r="L20" s="78"/>
      <c r="M20" s="78"/>
      <c r="N20" s="79"/>
      <c r="O20" s="79"/>
      <c r="P20" s="79"/>
      <c r="Q20" s="78"/>
      <c r="R20" s="78"/>
      <c r="S20" s="78"/>
    </row>
    <row r="21" spans="1:19" s="2" customFormat="1" ht="19.5" customHeight="1">
      <c r="A21" s="30"/>
      <c r="B21" s="29"/>
      <c r="C21" s="30"/>
      <c r="D21" s="30"/>
      <c r="E21" s="79"/>
      <c r="F21" s="78"/>
      <c r="G21" s="78"/>
      <c r="H21" s="78"/>
      <c r="I21" s="78"/>
      <c r="J21" s="78"/>
      <c r="K21" s="78"/>
      <c r="L21" s="78"/>
      <c r="M21" s="78"/>
      <c r="N21" s="79"/>
      <c r="O21" s="79"/>
      <c r="P21" s="79"/>
      <c r="Q21" s="78"/>
      <c r="R21" s="78"/>
      <c r="S21" s="78"/>
    </row>
  </sheetData>
  <printOptions/>
  <pageMargins left="0.23" right="0.28" top="1" bottom="1" header="0.4921259845" footer="0.4921259845"/>
  <pageSetup horizontalDpi="600" verticalDpi="600" orientation="landscape" paperSize="9" r:id="rId1"/>
  <headerFooter alignWithMargins="0">
    <oddHeader>&amp;LHAUTEUR PUPILLES GARCONS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21" sqref="B21"/>
    </sheetView>
  </sheetViews>
  <sheetFormatPr defaultColWidth="11.421875" defaultRowHeight="12.75"/>
  <cols>
    <col min="2" max="2" width="24.421875" style="0" customWidth="1"/>
    <col min="3" max="3" width="45.57421875" style="0" bestFit="1" customWidth="1"/>
  </cols>
  <sheetData>
    <row r="1" ht="12.75">
      <c r="A1" t="s">
        <v>29</v>
      </c>
    </row>
    <row r="4" spans="1:2" ht="12.75">
      <c r="A4" t="s">
        <v>35</v>
      </c>
      <c r="B4" s="37" t="s">
        <v>30</v>
      </c>
    </row>
    <row r="5" spans="1:2" ht="12.75">
      <c r="A5" t="s">
        <v>32</v>
      </c>
      <c r="B5" s="63" t="s">
        <v>31</v>
      </c>
    </row>
    <row r="6" spans="1:2" ht="12.75">
      <c r="A6" t="s">
        <v>42</v>
      </c>
      <c r="B6" s="82" t="s">
        <v>50</v>
      </c>
    </row>
    <row r="7" spans="1:2" ht="12.75">
      <c r="A7" t="s">
        <v>43</v>
      </c>
      <c r="B7" s="32" t="s">
        <v>44</v>
      </c>
    </row>
    <row r="8" spans="1:2" ht="12.75">
      <c r="A8" t="s">
        <v>34</v>
      </c>
      <c r="B8" s="58" t="s">
        <v>33</v>
      </c>
    </row>
    <row r="9" spans="1:2" ht="12.75">
      <c r="A9" t="s">
        <v>37</v>
      </c>
      <c r="B9" s="37" t="s">
        <v>36</v>
      </c>
    </row>
    <row r="10" spans="1:2" ht="12.75">
      <c r="A10" t="s">
        <v>39</v>
      </c>
      <c r="B10" s="32" t="s">
        <v>38</v>
      </c>
    </row>
    <row r="11" spans="1:2" ht="12.75">
      <c r="A11" t="s">
        <v>40</v>
      </c>
      <c r="B11" s="81" t="s">
        <v>41</v>
      </c>
    </row>
    <row r="13" spans="1:3" ht="12.75">
      <c r="A13" t="s">
        <v>51</v>
      </c>
      <c r="B13" s="80"/>
      <c r="C13" s="80" t="s">
        <v>52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</dc:creator>
  <cp:keywords/>
  <dc:description/>
  <cp:lastModifiedBy>ebastin</cp:lastModifiedBy>
  <cp:lastPrinted>2008-09-20T18:27:16Z</cp:lastPrinted>
  <dcterms:created xsi:type="dcterms:W3CDTF">2006-03-31T08:24:35Z</dcterms:created>
  <dcterms:modified xsi:type="dcterms:W3CDTF">2012-09-17T13:34:13Z</dcterms:modified>
  <cp:category/>
  <cp:version/>
  <cp:contentType/>
  <cp:contentStatus/>
</cp:coreProperties>
</file>